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3135" tabRatio="647" activeTab="6"/>
  </bookViews>
  <sheets>
    <sheet name="Guide" sheetId="1" r:id="rId1"/>
    <sheet name="Changes" sheetId="2" r:id="rId2"/>
    <sheet name="Params" sheetId="3" r:id="rId3"/>
    <sheet name="Lists" sheetId="4" r:id="rId4"/>
    <sheet name="Welcome" sheetId="5" r:id="rId5"/>
    <sheet name="Menu" sheetId="6" r:id="rId6"/>
    <sheet name="mBud1" sheetId="7" r:id="rId7"/>
    <sheet name="mAct1" sheetId="8" r:id="rId8"/>
    <sheet name="mBud2" sheetId="9" r:id="rId9"/>
    <sheet name="mAct2" sheetId="10" r:id="rId10"/>
    <sheet name="dFreezeDemo" sheetId="11" r:id="rId11"/>
  </sheets>
  <externalReferences>
    <externalReference r:id="rId14"/>
  </externalReferences>
  <definedNames>
    <definedName name="aaWelcome">'Welcome'!$A$1</definedName>
    <definedName name="Act1Old">'mAct1'!#REF!</definedName>
    <definedName name="afbMenu">'Menu'!$AJ$4:$AJ$7</definedName>
    <definedName name="afbSheet" localSheetId="7">'mAct1'!$K$11:$K$14</definedName>
    <definedName name="afbSheet" localSheetId="9">'mAct2'!$K$11:$K$14</definedName>
    <definedName name="afbSheet" localSheetId="6">'mBud1'!$K$11:$K$14</definedName>
    <definedName name="afbSheet" localSheetId="8">'mBud2'!$K$11:$K$14</definedName>
    <definedName name="afbTest">'dFreezeDemo'!$B$3:$D$6</definedName>
    <definedName name="afrChanges">'Changes'!$A$3:$A$6</definedName>
    <definedName name="afrGuide">'Guide'!$A$1:$A$4</definedName>
    <definedName name="afrLists">'Lists'!$A$1:$A$4</definedName>
    <definedName name="afrParams">'Params'!$A$1:$A$4</definedName>
    <definedName name="deMENDefAddr">'Menu'!$D$5</definedName>
    <definedName name="dlMonths">'Lists'!$A$18:$A$30</definedName>
    <definedName name="dlYears">'Lists'!$A$7:$A$16</definedName>
    <definedName name="dtiAct1">'mAct1'!$K$14:$Z$25</definedName>
    <definedName name="dtiAct2">'mBud2'!$K$14:$Z$25</definedName>
    <definedName name="dtiBud1">'mBud1'!$K$14:$Z$25</definedName>
    <definedName name="dtiBud2">'mBud2'!$K$14:$Z$25</definedName>
    <definedName name="fCHADefaultLine">'Changes'!$A$1:$D$1</definedName>
    <definedName name="fMENHyperlink1">'Menu'!$AK$1</definedName>
    <definedName name="gAppDescription">'Guide'!$C$7</definedName>
    <definedName name="gCreator">'Guide'!$C$10</definedName>
    <definedName name="gProcGetStarted">'Guide'!$A$39</definedName>
    <definedName name="gProcMenuSheetDelete">'Guide'!$A$73</definedName>
    <definedName name="gProcMenuSheetInsert">'Guide'!$A$52</definedName>
    <definedName name="gStartWorkbook">'Guide'!$C$22</definedName>
    <definedName name="hcAct1">'mAct1'!$Z:$Z</definedName>
    <definedName name="hcAct2">'mAct2'!$Z:$Z</definedName>
    <definedName name="hcBud1">'mBud1'!$Z:$Z</definedName>
    <definedName name="hcBud2">'mBud2'!$Z:$Z</definedName>
    <definedName name="hsBud1">'mBud1'!$K$11</definedName>
    <definedName name="hsBud2">'mBud2'!$K$11</definedName>
    <definedName name="kAppName">'Params'!$B$6</definedName>
    <definedName name="kExchRate">'Params'!$B$9</definedName>
    <definedName name="kHideWebToolbar">'Params'!$B$14</definedName>
    <definedName name="kMonthNo">'Params'!$B$11</definedName>
    <definedName name="kNow">'Params'!$B$13</definedName>
    <definedName name="kOrgName">'Params'!$B$8</definedName>
    <definedName name="kStartMonYear">'Params'!$B$12</definedName>
    <definedName name="kVersion">'Params'!$B$7</definedName>
    <definedName name="kYear">'Params'!$B$10</definedName>
    <definedName name="parAct2">'mAct2'!$K$11:$AA$27</definedName>
    <definedName name="parBud1">'mBud1'!$K$11:$AA$27</definedName>
    <definedName name="parBud2">'mBud2'!$K$11:$AA$27</definedName>
    <definedName name="qoAct1">'mAct1'!$O$48:$R$55</definedName>
    <definedName name="qoAct2">'mAct2'!$P$39:$S$42</definedName>
    <definedName name="tcMENMacroToRun">'Menu'!$A$7</definedName>
    <definedName name="wDay">'Welcome'!$B$17</definedName>
    <definedName name="wMonth">'Welcome'!$C$9</definedName>
    <definedName name="wYear">'Welcome'!$C$7</definedName>
    <definedName name="xBud1Old">'mBud1'!#REF!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3.xml><?xml version="1.0" encoding="utf-8"?>
<comments xmlns="http://schemas.openxmlformats.org/spreadsheetml/2006/main">
  <authors>
    <author>Paul Oulton</author>
  </authors>
  <commentList>
    <comment ref="A10" authorId="0">
      <text>
        <r>
          <rPr>
            <sz val="8"/>
            <rFont val="Tahoma"/>
            <family val="2"/>
          </rPr>
          <t>If months overlap year end, the year is the year of the final month.</t>
        </r>
      </text>
    </comment>
    <comment ref="A14" authorId="0">
      <text>
        <r>
          <rPr>
            <sz val="8"/>
            <rFont val="Tahoma"/>
            <family val="2"/>
          </rPr>
          <t>Hide Web toolbar when file opens.</t>
        </r>
      </text>
    </comment>
    <comment ref="A11" authorId="0">
      <text>
        <r>
          <rPr>
            <sz val="8"/>
            <rFont val="Tahoma"/>
            <family val="2"/>
          </rPr>
          <t>The number of the current month within the financial year. For example, if April is the start month and the current month is June, this number is 3.</t>
        </r>
      </text>
    </comment>
  </commentList>
</comments>
</file>

<file path=xl/comments6.xml><?xml version="1.0" encoding="utf-8"?>
<comments xmlns="http://schemas.openxmlformats.org/spreadsheetml/2006/main">
  <authors>
    <author>Paul Oulton</author>
  </authors>
  <commentList>
    <comment ref="D5" authorId="0">
      <text>
        <r>
          <rPr>
            <sz val="8"/>
            <rFont val="Tahoma"/>
            <family val="2"/>
          </rPr>
          <t>If name of cell not specified below, the hyperlink goes to this cell address.</t>
        </r>
      </text>
    </comment>
    <comment ref="AC7" authorId="0">
      <text>
        <r>
          <rPr>
            <sz val="8"/>
            <rFont val="Tahoma"/>
            <family val="2"/>
          </rPr>
          <t>Name of macro to run. If not in this workbook and not in an add-in, precede with filename!. For example, MyWorkbook.xls!MyMacro</t>
        </r>
      </text>
    </comment>
    <comment ref="AD7" authorId="0">
      <text>
        <r>
          <rPr>
            <sz val="8"/>
            <rFont val="Tahoma"/>
            <family val="2"/>
          </rPr>
          <t xml:space="preserve">If the link is to another workbook, enter filename. If the workbook is not from the same folder that this workbook is from, include the file path.
</t>
        </r>
      </text>
    </comment>
    <comment ref="AE7" authorId="0">
      <text>
        <r>
          <rPr>
            <sz val="8"/>
            <rFont val="Tahoma"/>
            <family val="2"/>
          </rPr>
          <t>The name of the sheet to go to. It is not needed if there is a range name entry in the NameToGoTo column.</t>
        </r>
      </text>
    </comment>
    <comment ref="AF7" authorId="0">
      <text>
        <r>
          <rPr>
            <sz val="8"/>
            <rFont val="Tahoma"/>
            <family val="2"/>
          </rPr>
          <t>If there is an entry in this column, the hyperlink goes to that named cell rather than the cell defined by mTopLeftcell (above).</t>
        </r>
      </text>
    </comment>
    <comment ref="AG7" authorId="0">
      <text>
        <r>
          <rPr>
            <sz val="8"/>
            <rFont val="Tahoma"/>
            <family val="2"/>
          </rPr>
          <t>The text that appears on the menu list to the right.</t>
        </r>
      </text>
    </comment>
    <comment ref="A7" authorId="0">
      <text>
        <r>
          <rPr>
            <sz val="8"/>
            <rFont val="Tahoma"/>
            <family val="2"/>
          </rPr>
          <t>Name of macro to run. If not in this workbook and not in an add-in, precede with filename!. For example, MyWorkbook.xls!MyMacro</t>
        </r>
      </text>
    </comment>
    <comment ref="B7" authorId="0">
      <text>
        <r>
          <rPr>
            <sz val="8"/>
            <rFont val="Tahoma"/>
            <family val="2"/>
          </rPr>
          <t xml:space="preserve">If the link is to another workbook, enter filename. If the workbook is not from the same folder that this workbook is from, include the file path.
</t>
        </r>
      </text>
    </comment>
    <comment ref="C7" authorId="0">
      <text>
        <r>
          <rPr>
            <sz val="8"/>
            <rFont val="Tahoma"/>
            <family val="2"/>
          </rPr>
          <t>The name of the sheet to go to. It is not needed if there is a range name entry in the NameToGoTo column.</t>
        </r>
      </text>
    </comment>
    <comment ref="E7" authorId="0">
      <text>
        <r>
          <rPr>
            <sz val="8"/>
            <rFont val="Tahoma"/>
            <family val="2"/>
          </rPr>
          <t>The text that appears on the menu list to the right.</t>
        </r>
      </text>
    </comment>
    <comment ref="H7" authorId="0">
      <text>
        <r>
          <rPr>
            <sz val="8"/>
            <rFont val="Tahoma"/>
            <family val="2"/>
          </rPr>
          <t>Name of macro to run. If not in this workbook and not in an add-in, precede with filename!. For example, MyWorkbook.xls!MyMacro</t>
        </r>
      </text>
    </comment>
    <comment ref="I7" authorId="0">
      <text>
        <r>
          <rPr>
            <sz val="8"/>
            <rFont val="Tahoma"/>
            <family val="2"/>
          </rPr>
          <t xml:space="preserve">If the link is to another workbook, enter filename. If the workbook is not from the same folder that this workbook is from, include the file path.
</t>
        </r>
      </text>
    </comment>
    <comment ref="J7" authorId="0">
      <text>
        <r>
          <rPr>
            <sz val="8"/>
            <rFont val="Tahoma"/>
            <family val="2"/>
          </rPr>
          <t>The name of the sheet to go to. It is not needed if there is a range name entry in the NameToGoTo column.</t>
        </r>
      </text>
    </comment>
    <comment ref="K7" authorId="0">
      <text>
        <r>
          <rPr>
            <sz val="8"/>
            <rFont val="Tahoma"/>
            <family val="2"/>
          </rPr>
          <t>If there is an entry in this column, the hyperlink goes to that named cell rather than that defined by the cell named deMENDefAddr (above).</t>
        </r>
      </text>
    </comment>
    <comment ref="L7" authorId="0">
      <text>
        <r>
          <rPr>
            <sz val="8"/>
            <rFont val="Tahoma"/>
            <family val="2"/>
          </rPr>
          <t>The text that appears on the menu list to the right.</t>
        </r>
      </text>
    </comment>
    <comment ref="O7" authorId="0">
      <text>
        <r>
          <rPr>
            <sz val="8"/>
            <rFont val="Tahoma"/>
            <family val="2"/>
          </rPr>
          <t>Name of macro to run. If not in this workbook and not in an add-in, precede with filename!. For example, MyWorkbook.xls!MyMacro</t>
        </r>
      </text>
    </comment>
    <comment ref="P7" authorId="0">
      <text>
        <r>
          <rPr>
            <sz val="8"/>
            <rFont val="Tahoma"/>
            <family val="2"/>
          </rPr>
          <t xml:space="preserve">If the link is to another workbook, enter filename. If the workbook is not from the same folder that this workbook is from, include the file path.
</t>
        </r>
      </text>
    </comment>
    <comment ref="Q7" authorId="0">
      <text>
        <r>
          <rPr>
            <sz val="8"/>
            <rFont val="Tahoma"/>
            <family val="2"/>
          </rPr>
          <t>The name of the sheet to go to. It is not needed if there is a range name entry in the NameToGoTo column.</t>
        </r>
      </text>
    </comment>
    <comment ref="R7" authorId="0">
      <text>
        <r>
          <rPr>
            <sz val="8"/>
            <rFont val="Tahoma"/>
            <family val="2"/>
          </rPr>
          <t>If there is an entry in this column, the hyperlink goes to that named cell rather than that defined by the cell named deMENDefAddr (above).</t>
        </r>
      </text>
    </comment>
    <comment ref="S7" authorId="0">
      <text>
        <r>
          <rPr>
            <sz val="8"/>
            <rFont val="Tahoma"/>
            <family val="2"/>
          </rPr>
          <t>The text that appears on the menu list to the right.</t>
        </r>
      </text>
    </comment>
    <comment ref="V7" authorId="0">
      <text>
        <r>
          <rPr>
            <sz val="8"/>
            <rFont val="Tahoma"/>
            <family val="2"/>
          </rPr>
          <t>Name of macro to run. If not in this workbook and not in an add-in, precede with filename!. For example, MyWorkbook.xls!MyMacro</t>
        </r>
      </text>
    </comment>
    <comment ref="W7" authorId="0">
      <text>
        <r>
          <rPr>
            <sz val="8"/>
            <rFont val="Tahoma"/>
            <family val="2"/>
          </rPr>
          <t xml:space="preserve">If the link is to another workbook, enter filename. If the workbook is not from the same folder that this workbook is from, include the file path.
</t>
        </r>
      </text>
    </comment>
    <comment ref="X7" authorId="0">
      <text>
        <r>
          <rPr>
            <sz val="8"/>
            <rFont val="Tahoma"/>
            <family val="2"/>
          </rPr>
          <t>The name of the sheet to go to. It is not needed if there is a range name entry in the NameToGoTo column.</t>
        </r>
      </text>
    </comment>
    <comment ref="Y7" authorId="0">
      <text>
        <r>
          <rPr>
            <sz val="8"/>
            <rFont val="Tahoma"/>
            <family val="2"/>
          </rPr>
          <t>If there is an entry in this column, the hyperlink goes to that named cell rather than that defined by the cell named deMENDefAddr (above).</t>
        </r>
      </text>
    </comment>
    <comment ref="Z7" authorId="0">
      <text>
        <r>
          <rPr>
            <sz val="8"/>
            <rFont val="Tahoma"/>
            <family val="2"/>
          </rPr>
          <t>The text that appears on the menu list to the right.</t>
        </r>
      </text>
    </comment>
    <comment ref="D7" authorId="0">
      <text>
        <r>
          <rPr>
            <sz val="8"/>
            <rFont val="Tahoma"/>
            <family val="2"/>
          </rPr>
          <t xml:space="preserve">If there is an entry in this column, the hyperlink goes to that named cell rather than that defined by the cell named deMENDefAddr (above).
Can enter sheetname!celladdress
For example, Sheet1!A1
</t>
        </r>
      </text>
    </comment>
    <comment ref="F7" authorId="0">
      <text>
        <r>
          <rPr>
            <sz val="8"/>
            <rFont val="Tahoma"/>
            <family val="2"/>
          </rPr>
          <t>Shortcut letter-number combinations. Press Ctrl+g to use shortcuts.</t>
        </r>
      </text>
    </comment>
    <comment ref="M7" authorId="0">
      <text>
        <r>
          <rPr>
            <sz val="8"/>
            <rFont val="Tahoma"/>
            <family val="2"/>
          </rPr>
          <t>Shortcut letter-number combinations. Press Ctrl+g to use shortcuts.</t>
        </r>
      </text>
    </comment>
    <comment ref="T7" authorId="0">
      <text>
        <r>
          <rPr>
            <sz val="8"/>
            <rFont val="Tahoma"/>
            <family val="2"/>
          </rPr>
          <t>Shortcut letter-number combinations. Press Ctrl+g to use shortcuts.</t>
        </r>
      </text>
    </comment>
    <comment ref="AA7" authorId="0">
      <text>
        <r>
          <rPr>
            <sz val="8"/>
            <rFont val="Tahoma"/>
            <family val="2"/>
          </rPr>
          <t>Shortcut letter-number combinations. Press Ctrl+g to use shortcuts.</t>
        </r>
      </text>
    </comment>
    <comment ref="AH7" authorId="0">
      <text>
        <r>
          <rPr>
            <sz val="8"/>
            <rFont val="Tahoma"/>
            <family val="2"/>
          </rPr>
          <t>Shortcut letter-number combinations. Press Ctrl+g to use shortcuts.</t>
        </r>
      </text>
    </comment>
  </commentList>
</comments>
</file>

<file path=xl/sharedStrings.xml><?xml version="1.0" encoding="utf-8"?>
<sst xmlns="http://schemas.openxmlformats.org/spreadsheetml/2006/main" count="310" uniqueCount="176">
  <si>
    <t>SheetName</t>
  </si>
  <si>
    <t>Description</t>
  </si>
  <si>
    <t>Key parameters</t>
  </si>
  <si>
    <t>Year</t>
  </si>
  <si>
    <t>Now</t>
  </si>
  <si>
    <t>Total</t>
  </si>
  <si>
    <t>Organisation name</t>
  </si>
  <si>
    <t>Start month of year</t>
  </si>
  <si>
    <t>Category A</t>
  </si>
  <si>
    <t>General</t>
  </si>
  <si>
    <t>Procedures</t>
  </si>
  <si>
    <t xml:space="preserve">Year </t>
  </si>
  <si>
    <t>Application name</t>
  </si>
  <si>
    <t>Years</t>
  </si>
  <si>
    <t>Month</t>
  </si>
  <si>
    <t>File name</t>
  </si>
  <si>
    <t>Version</t>
  </si>
  <si>
    <t>1)</t>
  </si>
  <si>
    <t>2)</t>
  </si>
  <si>
    <t>Who</t>
  </si>
  <si>
    <t>Date</t>
  </si>
  <si>
    <t>What</t>
  </si>
  <si>
    <t>References</t>
  </si>
  <si>
    <t>Files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</si>
  <si>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</si>
  <si>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</si>
  <si>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</si>
  <si>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</si>
  <si>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</si>
  <si>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</si>
  <si>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</si>
  <si>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</si>
  <si>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</si>
  <si>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</si>
  <si>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</si>
  <si>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</si>
  <si>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</si>
  <si>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NameToGoTo</t>
  </si>
  <si>
    <t>Copy of formula</t>
  </si>
  <si>
    <t>3)</t>
  </si>
  <si>
    <r>
      <t xml:space="preserve">Choose </t>
    </r>
    <r>
      <rPr>
        <u val="single"/>
        <sz val="8"/>
        <rFont val="Arial"/>
        <family val="2"/>
      </rPr>
      <t>W</t>
    </r>
    <r>
      <rPr>
        <sz val="8"/>
        <rFont val="Arial"/>
        <family val="0"/>
      </rPr>
      <t>indow|Un</t>
    </r>
    <r>
      <rPr>
        <u val="single"/>
        <sz val="8"/>
        <rFont val="Arial"/>
        <family val="2"/>
      </rPr>
      <t>f</t>
    </r>
    <r>
      <rPr>
        <sz val="8"/>
        <rFont val="Arial"/>
        <family val="0"/>
      </rPr>
      <t>reeze panes.</t>
    </r>
  </si>
  <si>
    <t>Activate the Menu sheet.</t>
  </si>
  <si>
    <t>4)</t>
  </si>
  <si>
    <t>5)</t>
  </si>
  <si>
    <t>6)</t>
  </si>
  <si>
    <t>7)</t>
  </si>
  <si>
    <r>
      <t xml:space="preserve">Refreeze the panes: position the screen and active cell and choose </t>
    </r>
    <r>
      <rPr>
        <u val="single"/>
        <sz val="8"/>
        <rFont val="Arial"/>
        <family val="2"/>
      </rPr>
      <t>W</t>
    </r>
    <r>
      <rPr>
        <sz val="8"/>
        <rFont val="Arial"/>
        <family val="0"/>
      </rPr>
      <t>indow|</t>
    </r>
    <r>
      <rPr>
        <u val="single"/>
        <sz val="8"/>
        <rFont val="Arial"/>
        <family val="2"/>
      </rPr>
      <t>F</t>
    </r>
    <r>
      <rPr>
        <sz val="8"/>
        <rFont val="Arial"/>
        <family val="0"/>
      </rPr>
      <t>reeze panes</t>
    </r>
  </si>
  <si>
    <t>Menu</t>
  </si>
  <si>
    <t>K11</t>
  </si>
  <si>
    <t>Workbook purpose</t>
  </si>
  <si>
    <t>Who created/modified</t>
  </si>
  <si>
    <t>Changes</t>
  </si>
  <si>
    <t>Sheet</t>
  </si>
  <si>
    <t>Guide</t>
  </si>
  <si>
    <t>Modifications</t>
  </si>
  <si>
    <t>See Changes sheet.</t>
  </si>
  <si>
    <t>Naming convention</t>
  </si>
  <si>
    <t>Getting started</t>
  </si>
  <si>
    <t>This application contains several workbooks. Always open this workbook first to start the application.</t>
  </si>
  <si>
    <t>Each workbook has a sheet named Menu that helps you navigate around. Some workbooks may contain</t>
  </si>
  <si>
    <t>macros that can be run from the Menu sheet.</t>
  </si>
  <si>
    <t>Each workbook has a sheet named Guide (this one) that contains documentation and help.</t>
  </si>
  <si>
    <t>may well refer to.</t>
  </si>
  <si>
    <t>This workbook contains a sheet named Welcome that needs to have the month and year correctly set.</t>
  </si>
  <si>
    <t>On the Welcome sheet, select the year and month.</t>
  </si>
  <si>
    <t>Go to the Menu sheet and click ….</t>
  </si>
  <si>
    <t>View getting started help</t>
  </si>
  <si>
    <t>Go to Menu sheet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</si>
  <si>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</si>
  <si>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</si>
  <si>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</si>
  <si>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</si>
  <si>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</si>
  <si>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</si>
  <si>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</si>
  <si>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o</t>
  </si>
  <si>
    <t>Application purpose</t>
  </si>
  <si>
    <t>MacroToRun</t>
  </si>
  <si>
    <t>WorkbookToGoTo</t>
  </si>
  <si>
    <t>Shortcut</t>
  </si>
  <si>
    <t>Tasks</t>
  </si>
  <si>
    <t>ModifyMenuSheet</t>
  </si>
  <si>
    <t>mm</t>
  </si>
  <si>
    <t>EntryToDisplay</t>
  </si>
  <si>
    <t>Column1</t>
  </si>
  <si>
    <t>Column2</t>
  </si>
  <si>
    <t>Column3</t>
  </si>
  <si>
    <t>Column4</t>
  </si>
  <si>
    <t>Column5</t>
  </si>
  <si>
    <t>Settings for Menu display</t>
  </si>
  <si>
    <t>Params</t>
  </si>
  <si>
    <t>Lists</t>
  </si>
  <si>
    <t>Welcome</t>
  </si>
  <si>
    <t>Modify this Menu sheet</t>
  </si>
  <si>
    <t>pm</t>
  </si>
  <si>
    <t>Each workbook has a sheet named Params that contains various settings that many other sheets</t>
  </si>
  <si>
    <t>Some workbooks contain a sheet named Lists that contain lists of items that other parts of the workbook refer to.</t>
  </si>
  <si>
    <r>
      <t xml:space="preserve">If you have the AbleOwlESP add-in attached, you can click </t>
    </r>
    <r>
      <rPr>
        <i/>
        <sz val="8"/>
        <rFont val="Arial"/>
        <family val="2"/>
      </rPr>
      <t>Modify this Menu sheet (mm)</t>
    </r>
    <r>
      <rPr>
        <sz val="8"/>
        <rFont val="Arial"/>
        <family val="0"/>
      </rPr>
      <t xml:space="preserve"> and use the dialog box that appears.</t>
    </r>
  </si>
  <si>
    <r>
      <t xml:space="preserve">To attach the add-in, choose </t>
    </r>
    <r>
      <rPr>
        <u val="single"/>
        <sz val="8"/>
        <rFont val="Arial"/>
        <family val="2"/>
      </rPr>
      <t>T</t>
    </r>
    <r>
      <rPr>
        <sz val="8"/>
        <rFont val="Arial"/>
        <family val="0"/>
      </rPr>
      <t>ools|Add-</t>
    </r>
    <r>
      <rPr>
        <u val="single"/>
        <sz val="8"/>
        <rFont val="Arial"/>
        <family val="2"/>
      </rPr>
      <t>I</t>
    </r>
    <r>
      <rPr>
        <sz val="8"/>
        <rFont val="Arial"/>
        <family val="0"/>
      </rPr>
      <t>ns. If you don't have the add-in, follow the instructions below:</t>
    </r>
  </si>
  <si>
    <t>Insert a cell (not an entire row) in the place required in the display area.</t>
  </si>
  <si>
    <t>Insert a row range of seven cells into the appropriate place in the definition area. For example, for a cell in the first column of the display</t>
  </si>
  <si>
    <t>area, the columns should be A to G.</t>
  </si>
  <si>
    <t>Place entries into the newly inserted seven cells. See the comments in the titles row (it should be row 7) for guidance.</t>
  </si>
  <si>
    <t>If the display is to contain a hyperlink, to the display area cell, copy a hyperlink formula from either another hyperlink cell in that column</t>
  </si>
  <si>
    <t>or from the cell at top of the column (it should be row 1).</t>
  </si>
  <si>
    <t>If the display is to contain a macro to run, to the display area cell, copy the cell that is near the top of the first column and that contains a</t>
  </si>
  <si>
    <t xml:space="preserve">text box (the cell should be AK2 and the text box displays the text MacroToRun). </t>
  </si>
  <si>
    <t>Hold down Ctrl and click the text box. Handles appears on the edge of the text box. Change the formula in the Formula bar to refer to</t>
  </si>
  <si>
    <t>the cell in the relevant EntryToDisplay column of that row.</t>
  </si>
  <si>
    <t>How to insert additional entries into Menu sheet</t>
  </si>
  <si>
    <t>How to insert additional entries into a Menu sheet</t>
  </si>
  <si>
    <t>Columns A to G define the entries in the first column (not counting the first narrow column) of the Menu sheet display area. Unless it</t>
  </si>
  <si>
    <t>has been moved, that first column is column AK. Columns H to N refers to the second column of the Menu sheet display area, and so</t>
  </si>
  <si>
    <t>on. There are five columns in the display area.</t>
  </si>
  <si>
    <t>There are two types of entry: (a) Hyperlink to a place on the same or another workbook. (b) Macro to run.</t>
  </si>
  <si>
    <t>How to delete entries fom the Menu sheet</t>
  </si>
  <si>
    <t>If the display area cell contains a macro to run, hold down Ctrl and click the right-half of the cell. Handles appear on the edge of the</t>
  </si>
  <si>
    <t>cell's text box. Press the Del key to delete the text box.</t>
  </si>
  <si>
    <t>Delete the cell (not the entire row).</t>
  </si>
  <si>
    <t>Delete the relevant seven cells in the definition area.</t>
  </si>
  <si>
    <t>Welcome to</t>
  </si>
  <si>
    <t/>
  </si>
  <si>
    <t>afrChanges</t>
  </si>
  <si>
    <t>afrLists</t>
  </si>
  <si>
    <t>afrGuide</t>
  </si>
  <si>
    <t>EXAMPLE TEXT:</t>
  </si>
  <si>
    <t>Start workbook</t>
  </si>
  <si>
    <t>This one.</t>
  </si>
  <si>
    <t>This one only.</t>
  </si>
  <si>
    <t>Data sourced from</t>
  </si>
  <si>
    <t>Data destined for</t>
  </si>
  <si>
    <t>Other application files</t>
  </si>
  <si>
    <t>HideWebToolbar</t>
  </si>
  <si>
    <t>Current month number</t>
  </si>
  <si>
    <t>-</t>
  </si>
  <si>
    <t>afrParams</t>
  </si>
  <si>
    <t xml:space="preserve"> Steve Pratt</t>
  </si>
  <si>
    <t>21-Nov-2005A</t>
  </si>
  <si>
    <t xml:space="preserve">Budget </t>
  </si>
  <si>
    <t>Actual</t>
  </si>
  <si>
    <t>Budget</t>
  </si>
  <si>
    <t>Department 1</t>
  </si>
  <si>
    <t>BigCo Ltd</t>
  </si>
  <si>
    <t>Department 2</t>
  </si>
  <si>
    <t>Rent</t>
  </si>
  <si>
    <t>Rates</t>
  </si>
  <si>
    <t>Insurance</t>
  </si>
  <si>
    <t>Mobiles</t>
  </si>
  <si>
    <t>Stationery</t>
  </si>
  <si>
    <t>Postage</t>
  </si>
  <si>
    <t>$</t>
  </si>
  <si>
    <t>£</t>
  </si>
  <si>
    <t>Exchange rate</t>
  </si>
  <si>
    <t>dFreezeDemo</t>
  </si>
  <si>
    <t>Telephone</t>
  </si>
  <si>
    <t>Electricity</t>
  </si>
  <si>
    <t>Gas</t>
  </si>
  <si>
    <t>Summary budget and actual reports</t>
  </si>
  <si>
    <t>ESP</t>
  </si>
  <si>
    <t>gd</t>
  </si>
  <si>
    <t>ch</t>
  </si>
  <si>
    <t>ls</t>
  </si>
  <si>
    <t>we</t>
  </si>
  <si>
    <t>aaWelcome</t>
  </si>
  <si>
    <t>mBud1!afbSheet</t>
  </si>
  <si>
    <t>b1</t>
  </si>
  <si>
    <t>mBud1</t>
  </si>
  <si>
    <t>mAct1!afbSheet</t>
  </si>
  <si>
    <t>a1</t>
  </si>
  <si>
    <t>mAct1</t>
  </si>
  <si>
    <t>mBud2!afbSheet</t>
  </si>
  <si>
    <t>b2</t>
  </si>
  <si>
    <t>mBud2</t>
  </si>
  <si>
    <t>mAct2!afbSheet</t>
  </si>
  <si>
    <t>a2</t>
  </si>
  <si>
    <t>mAct2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</si>
</sst>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_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* &quot;Not date&quot;;&quot;-&quot;;[Red]* &quot;Not date&quot;"/>
    <numFmt numFmtId="190" formatCode="d/mm/yyyy;[Red]* &quot;Not date&quot;;&quot;-&quot;;[Red]* &quot;Not date&quot;"/>
    <numFmt numFmtId="191" formatCode="mm/dd/yyyy;[Red]* &quot;Not date&quot;;&quot;-&quot;;[Red]* &quot;Not date&quot;"/>
    <numFmt numFmtId="192" formatCode="mmm\-yy;[Red]* &quot;Not date&quot;;&quot;-&quot;;[Red]* &quot;Not date&quot;"/>
    <numFmt numFmtId="193" formatCode="h:mm\ AM/PM;[Red]* &quot;Not time&quot;;\-;[Red]* &quot;Not time&quot;"/>
    <numFmt numFmtId="194" formatCode="[h]:mm;[Red]* &quot;Not time&quot;;[h]:mm;[Red]* &quot;Not time&quot;"/>
    <numFmt numFmtId="195" formatCode="d\-mmm\-yyyy;[Red]* &quot;Not date&quot;;&quot;-&quot;;[Red]* &quot;Not date&quot;"/>
    <numFmt numFmtId="196" formatCode="d\-mmm\-yyyy\ h:mm\ AM/PM;[Red]* &quot;Not time&quot;;0;[Red]* &quot;Not time&quot;"/>
  </numFmts>
  <fonts count="49">
    <font>
      <sz val="8"/>
      <name val="Arial"/>
      <family val="0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8"/>
      <name val="Arial"/>
      <family val="2"/>
    </font>
    <font>
      <sz val="8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36"/>
      <name val="Arial"/>
      <family val="0"/>
    </font>
    <font>
      <i/>
      <sz val="8"/>
      <name val="Arial"/>
      <family val="2"/>
    </font>
    <font>
      <b/>
      <sz val="8"/>
      <color indexed="12"/>
      <name val="Arial"/>
      <family val="0"/>
    </font>
    <font>
      <b/>
      <sz val="14"/>
      <name val="Arial"/>
      <family val="0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58"/>
      <name val="Calibri"/>
      <family val="2"/>
    </font>
    <font>
      <sz val="14"/>
      <color indexed="36"/>
      <name val="Calibri"/>
      <family val="2"/>
    </font>
    <font>
      <sz val="14"/>
      <color indexed="59"/>
      <name val="Calibri"/>
      <family val="2"/>
    </font>
    <font>
      <sz val="14"/>
      <color indexed="23"/>
      <name val="Calibri"/>
      <family val="2"/>
    </font>
    <font>
      <b/>
      <sz val="14"/>
      <color indexed="63"/>
      <name val="Calibri"/>
      <family val="2"/>
    </font>
    <font>
      <b/>
      <sz val="14"/>
      <color indexed="53"/>
      <name val="Calibri"/>
      <family val="2"/>
    </font>
    <font>
      <sz val="14"/>
      <color indexed="53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36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3" fontId="0" fillId="0" borderId="0" applyFill="0" applyBorder="0">
      <alignment/>
      <protection/>
    </xf>
    <xf numFmtId="174" fontId="0" fillId="0" borderId="0" applyFill="0" applyBorder="0">
      <alignment/>
      <protection/>
    </xf>
    <xf numFmtId="175" fontId="0" fillId="0" borderId="0" applyFill="0" applyBorder="0">
      <alignment/>
      <protection/>
    </xf>
    <xf numFmtId="176" fontId="0" fillId="0" borderId="0" applyFill="0" applyBorder="0">
      <alignment/>
      <protection/>
    </xf>
    <xf numFmtId="177" fontId="0" fillId="0" borderId="0" applyFill="0" applyBorder="0">
      <alignment/>
      <protection/>
    </xf>
    <xf numFmtId="188" fontId="0" fillId="0" borderId="0" applyFill="0" applyBorder="0">
      <alignment/>
      <protection/>
    </xf>
    <xf numFmtId="189" fontId="0" fillId="0" borderId="0" applyFill="0" applyBorder="0">
      <alignment/>
      <protection/>
    </xf>
    <xf numFmtId="190" fontId="0" fillId="0" borderId="0" applyFill="0" applyBorder="0">
      <alignment/>
      <protection/>
    </xf>
    <xf numFmtId="191" fontId="0" fillId="0" borderId="0" applyFill="0" applyBorder="0">
      <alignment/>
      <protection/>
    </xf>
    <xf numFmtId="192" fontId="0" fillId="0" borderId="0" applyFill="0" applyBorder="0">
      <alignment/>
      <protection/>
    </xf>
    <xf numFmtId="192" fontId="0" fillId="0" borderId="0" applyFill="0" applyBorder="0">
      <alignment horizontal="center"/>
      <protection/>
    </xf>
    <xf numFmtId="178" fontId="0" fillId="0" borderId="0" applyFill="0" applyBorder="0">
      <alignment/>
      <protection/>
    </xf>
    <xf numFmtId="0" fontId="36" fillId="28" borderId="2" applyNumberFormat="0" applyAlignment="0" applyProtection="0"/>
    <xf numFmtId="193" fontId="0" fillId="0" borderId="0" applyFill="0" applyBorder="0">
      <alignment/>
      <protection/>
    </xf>
    <xf numFmtId="194" fontId="0" fillId="0" borderId="0" applyFill="0" applyBorder="0">
      <alignment/>
      <protection/>
    </xf>
    <xf numFmtId="179" fontId="0" fillId="0" borderId="0" applyFill="0" applyBorder="0">
      <alignment/>
      <protection/>
    </xf>
    <xf numFmtId="180" fontId="7" fillId="0" borderId="0" applyFill="0" applyBorder="0">
      <alignment/>
      <protection/>
    </xf>
    <xf numFmtId="181" fontId="0" fillId="0" borderId="0" applyFill="0" applyBorder="0">
      <alignment/>
      <protection/>
    </xf>
    <xf numFmtId="182" fontId="0" fillId="0" borderId="0" applyFill="0" applyBorder="0">
      <alignment/>
      <protection/>
    </xf>
    <xf numFmtId="183" fontId="0" fillId="0" borderId="0" applyFill="0" applyBorder="0">
      <alignment/>
      <protection/>
    </xf>
    <xf numFmtId="184" fontId="0" fillId="0" borderId="0" applyFill="0" applyBorder="0">
      <alignment/>
      <protection/>
    </xf>
    <xf numFmtId="185" fontId="0" fillId="0" borderId="0" applyFill="0" applyBorder="0">
      <alignment/>
      <protection/>
    </xf>
    <xf numFmtId="186" fontId="0" fillId="0" borderId="0" applyFill="0" applyBorder="0">
      <alignment/>
      <protection/>
    </xf>
    <xf numFmtId="187" fontId="0" fillId="0" borderId="0" applyFill="0" applyBorder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3" fillId="0" borderId="0" applyFill="0" applyBorder="0">
      <alignment/>
      <protection/>
    </xf>
    <xf numFmtId="0" fontId="8" fillId="0" borderId="0" applyFill="0" applyBorder="0">
      <alignment/>
      <protection/>
    </xf>
    <xf numFmtId="0" fontId="9" fillId="0" borderId="0" applyFill="0" applyBorder="0">
      <alignment/>
      <protection/>
    </xf>
    <xf numFmtId="0" fontId="3" fillId="0" borderId="0" applyFill="0" applyBorder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Fill="0" applyBorder="0">
      <alignment horizontal="left"/>
      <protection hidden="1"/>
    </xf>
    <xf numFmtId="0" fontId="5" fillId="0" borderId="0" applyFill="0" applyBorder="0">
      <alignment horizontal="left" indent="1"/>
      <protection hidden="1"/>
    </xf>
    <xf numFmtId="0" fontId="5" fillId="0" borderId="0" applyFill="0" applyBorder="0">
      <alignment horizontal="left" indent="2"/>
      <protection hidden="1"/>
    </xf>
    <xf numFmtId="0" fontId="5" fillId="0" borderId="0" applyFill="0" applyBorder="0">
      <alignment horizontal="left" indent="3"/>
      <protection hidden="1"/>
    </xf>
    <xf numFmtId="0" fontId="5" fillId="0" borderId="0" applyNumberFormat="0" applyFill="0" applyBorder="0" applyAlignment="0" applyProtection="0"/>
    <xf numFmtId="173" fontId="4" fillId="0" borderId="0" applyFill="0" applyBorder="0">
      <alignment/>
      <protection locked="0"/>
    </xf>
    <xf numFmtId="174" fontId="4" fillId="0" borderId="0" applyFill="0" applyBorder="0">
      <alignment/>
      <protection locked="0"/>
    </xf>
    <xf numFmtId="175" fontId="4" fillId="0" borderId="0" applyFill="0" applyBorder="0">
      <alignment/>
      <protection locked="0"/>
    </xf>
    <xf numFmtId="176" fontId="4" fillId="0" borderId="0" applyFill="0" applyBorder="0">
      <alignment/>
      <protection locked="0"/>
    </xf>
    <xf numFmtId="177" fontId="4" fillId="0" borderId="0" applyFill="0" applyBorder="0">
      <alignment/>
      <protection locked="0"/>
    </xf>
    <xf numFmtId="195" fontId="4" fillId="0" borderId="0" applyFill="0" applyBorder="0">
      <alignment/>
      <protection locked="0"/>
    </xf>
    <xf numFmtId="196" fontId="4" fillId="0" borderId="0" applyFill="0" applyBorder="0">
      <alignment/>
      <protection locked="0"/>
    </xf>
    <xf numFmtId="190" fontId="4" fillId="0" borderId="0" applyFill="0" applyBorder="0">
      <alignment/>
      <protection locked="0"/>
    </xf>
    <xf numFmtId="191" fontId="4" fillId="0" borderId="0" applyFill="0" applyBorder="0">
      <alignment/>
      <protection locked="0"/>
    </xf>
    <xf numFmtId="192" fontId="4" fillId="0" borderId="0" applyFill="0" applyBorder="0">
      <alignment/>
      <protection locked="0"/>
    </xf>
    <xf numFmtId="178" fontId="4" fillId="0" borderId="0" applyFill="0" applyBorder="0">
      <alignment/>
      <protection locked="0"/>
    </xf>
    <xf numFmtId="178" fontId="12" fillId="0" borderId="0" applyFill="0" applyBorder="0">
      <alignment/>
      <protection locked="0"/>
    </xf>
    <xf numFmtId="178" fontId="4" fillId="0" borderId="0" applyFill="0" applyBorder="0">
      <alignment/>
      <protection locked="0"/>
    </xf>
    <xf numFmtId="49" fontId="4" fillId="0" borderId="0" applyFill="0" applyBorder="0">
      <alignment vertical="top"/>
      <protection locked="0"/>
    </xf>
    <xf numFmtId="49" fontId="12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3" fontId="4" fillId="0" borderId="0" applyFill="0" applyBorder="0">
      <alignment/>
      <protection locked="0"/>
    </xf>
    <xf numFmtId="194" fontId="4" fillId="0" borderId="0" applyFill="0" applyBorder="0">
      <alignment/>
      <protection locked="0"/>
    </xf>
    <xf numFmtId="0" fontId="42" fillId="30" borderId="1" applyNumberFormat="0" applyAlignment="0" applyProtection="0"/>
    <xf numFmtId="179" fontId="4" fillId="0" borderId="0" applyFill="0" applyBorder="0">
      <alignment/>
      <protection locked="0"/>
    </xf>
    <xf numFmtId="180" fontId="4" fillId="0" borderId="0" applyFill="0" applyBorder="0">
      <alignment/>
      <protection locked="0"/>
    </xf>
    <xf numFmtId="181" fontId="4" fillId="0" borderId="0" applyFill="0" applyBorder="0">
      <alignment/>
      <protection locked="0"/>
    </xf>
    <xf numFmtId="182" fontId="4" fillId="0" borderId="0" applyFill="0" applyBorder="0">
      <alignment/>
      <protection locked="0"/>
    </xf>
    <xf numFmtId="183" fontId="4" fillId="0" borderId="0" applyFill="0" applyBorder="0">
      <alignment/>
      <protection locked="0"/>
    </xf>
    <xf numFmtId="184" fontId="4" fillId="0" borderId="0" applyFill="0" applyBorder="0">
      <alignment/>
      <protection locked="0"/>
    </xf>
    <xf numFmtId="185" fontId="4" fillId="0" borderId="0" applyFill="0" applyBorder="0">
      <alignment/>
      <protection locked="0"/>
    </xf>
    <xf numFmtId="186" fontId="4" fillId="0" borderId="0" applyFill="0" applyBorder="0">
      <alignment/>
      <protection locked="0"/>
    </xf>
    <xf numFmtId="187" fontId="4" fillId="0" borderId="0" applyFill="0" applyBorder="0">
      <alignment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0" fontId="43" fillId="0" borderId="6" applyNumberFormat="0" applyFill="0" applyAlignment="0" applyProtection="0"/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0" borderId="0" applyFill="0" applyBorder="0">
      <alignment horizontal="center"/>
      <protection/>
    </xf>
    <xf numFmtId="0" fontId="0" fillId="0" borderId="0" applyFill="0" applyBorder="0">
      <alignment horizontal="center" wrapText="1"/>
      <protection/>
    </xf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92" fontId="0" fillId="33" borderId="10" xfId="51" applyFill="1" applyBorder="1">
      <alignment horizontal="center"/>
      <protection/>
    </xf>
    <xf numFmtId="49" fontId="12" fillId="34" borderId="0" xfId="95" applyFill="1">
      <alignment vertical="top"/>
      <protection locked="0"/>
    </xf>
    <xf numFmtId="178" fontId="12" fillId="34" borderId="0" xfId="92" applyFill="1" applyAlignment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172" fontId="1" fillId="33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right"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5" fillId="0" borderId="0" xfId="80" applyBorder="1" applyAlignment="1" applyProtection="1">
      <alignment horizontal="left"/>
      <protection hidden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0" borderId="0" xfId="80" applyBorder="1" applyAlignment="1" applyProtection="1">
      <alignment/>
      <protection/>
    </xf>
    <xf numFmtId="0" fontId="5" fillId="33" borderId="0" xfId="80" applyFill="1" applyAlignment="1" applyProtection="1">
      <alignment horizontal="left" indent="1"/>
      <protection hidden="1"/>
    </xf>
    <xf numFmtId="0" fontId="0" fillId="33" borderId="0" xfId="0" applyFont="1" applyFill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80" applyFill="1" applyAlignment="1" applyProtection="1">
      <alignment horizontal="left"/>
      <protection hidden="1"/>
    </xf>
    <xf numFmtId="49" fontId="0" fillId="0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33" borderId="22" xfId="69" applyFill="1" applyBorder="1">
      <alignment/>
      <protection/>
    </xf>
    <xf numFmtId="0" fontId="8" fillId="33" borderId="14" xfId="69" applyFill="1" applyBorder="1">
      <alignment/>
      <protection/>
    </xf>
    <xf numFmtId="0" fontId="3" fillId="0" borderId="0" xfId="122">
      <alignment vertical="top"/>
      <protection/>
    </xf>
    <xf numFmtId="0" fontId="0" fillId="0" borderId="0" xfId="127">
      <alignment horizontal="left" vertical="top" indent="1"/>
      <protection/>
    </xf>
    <xf numFmtId="0" fontId="4" fillId="0" borderId="0" xfId="96">
      <alignment vertical="top" wrapText="1"/>
      <protection locked="0"/>
    </xf>
    <xf numFmtId="0" fontId="0" fillId="0" borderId="0" xfId="128">
      <alignment horizontal="left" vertical="top" indent="2"/>
      <protection/>
    </xf>
    <xf numFmtId="0" fontId="0" fillId="0" borderId="0" xfId="127" applyBorder="1">
      <alignment horizontal="left" vertical="top" indent="1"/>
      <protection/>
    </xf>
    <xf numFmtId="0" fontId="0" fillId="0" borderId="0" xfId="128" applyBorder="1">
      <alignment horizontal="left" vertical="top" indent="2"/>
      <protection/>
    </xf>
    <xf numFmtId="49" fontId="4" fillId="0" borderId="0" xfId="109">
      <alignment horizontal="left" vertical="top"/>
      <protection locked="0"/>
    </xf>
    <xf numFmtId="0" fontId="3" fillId="0" borderId="0" xfId="122" applyBorder="1">
      <alignment vertical="top"/>
      <protection/>
    </xf>
    <xf numFmtId="0" fontId="5" fillId="0" borderId="0" xfId="76" applyBorder="1">
      <alignment horizontal="left"/>
      <protection hidden="1"/>
    </xf>
    <xf numFmtId="0" fontId="3" fillId="0" borderId="0" xfId="123" applyBorder="1">
      <alignment horizontal="left" vertical="top" indent="1"/>
      <protection/>
    </xf>
    <xf numFmtId="0" fontId="0" fillId="33" borderId="15" xfId="133" applyFill="1" applyBorder="1">
      <alignment horizontal="center"/>
      <protection/>
    </xf>
    <xf numFmtId="0" fontId="0" fillId="33" borderId="10" xfId="133" applyFill="1" applyBorder="1">
      <alignment horizontal="center"/>
      <protection/>
    </xf>
    <xf numFmtId="0" fontId="0" fillId="33" borderId="12" xfId="133" applyFill="1" applyBorder="1">
      <alignment horizontal="center"/>
      <protection/>
    </xf>
    <xf numFmtId="0" fontId="5" fillId="33" borderId="0" xfId="76" applyFill="1">
      <alignment horizontal="left"/>
      <protection hidden="1"/>
    </xf>
    <xf numFmtId="0" fontId="9" fillId="0" borderId="0" xfId="70">
      <alignment/>
      <protection/>
    </xf>
    <xf numFmtId="0" fontId="8" fillId="33" borderId="0" xfId="69" applyFill="1">
      <alignment/>
      <protection/>
    </xf>
    <xf numFmtId="0" fontId="3" fillId="33" borderId="0" xfId="122" applyFill="1">
      <alignment vertical="top"/>
      <protection/>
    </xf>
    <xf numFmtId="0" fontId="5" fillId="33" borderId="0" xfId="77" applyFill="1">
      <alignment horizontal="left" indent="1"/>
      <protection hidden="1"/>
    </xf>
    <xf numFmtId="0" fontId="3" fillId="0" borderId="18" xfId="122" applyFill="1" applyBorder="1">
      <alignment vertical="top"/>
      <protection/>
    </xf>
    <xf numFmtId="0" fontId="3" fillId="0" borderId="0" xfId="122" applyFill="1">
      <alignment vertical="top"/>
      <protection/>
    </xf>
    <xf numFmtId="173" fontId="0" fillId="0" borderId="0" xfId="41" applyBorder="1">
      <alignment/>
      <protection/>
    </xf>
    <xf numFmtId="49" fontId="4" fillId="0" borderId="0" xfId="94">
      <alignment vertical="top"/>
      <protection locked="0"/>
    </xf>
    <xf numFmtId="0" fontId="0" fillId="33" borderId="10" xfId="133" applyFill="1" applyBorder="1" applyAlignment="1">
      <alignment horizontal="left"/>
      <protection/>
    </xf>
    <xf numFmtId="190" fontId="4" fillId="0" borderId="0" xfId="88" applyAlignment="1">
      <alignment vertical="top"/>
      <protection locked="0"/>
    </xf>
    <xf numFmtId="0" fontId="9" fillId="33" borderId="14" xfId="70" applyFont="1" applyFill="1" applyBorder="1">
      <alignment/>
      <protection/>
    </xf>
    <xf numFmtId="0" fontId="8" fillId="33" borderId="22" xfId="69" applyFont="1" applyFill="1" applyBorder="1">
      <alignment/>
      <protection/>
    </xf>
    <xf numFmtId="0" fontId="8" fillId="33" borderId="14" xfId="69" applyFont="1" applyFill="1" applyBorder="1">
      <alignment/>
      <protection/>
    </xf>
    <xf numFmtId="0" fontId="0" fillId="0" borderId="14" xfId="0" applyBorder="1" applyAlignment="1">
      <alignment horizontal="left"/>
    </xf>
    <xf numFmtId="49" fontId="0" fillId="0" borderId="0" xfId="0" applyNumberFormat="1" applyAlignment="1">
      <alignment/>
    </xf>
    <xf numFmtId="0" fontId="0" fillId="33" borderId="0" xfId="133" applyFill="1" applyBorder="1">
      <alignment horizontal="center"/>
      <protection/>
    </xf>
    <xf numFmtId="0" fontId="0" fillId="33" borderId="0" xfId="133" applyFont="1" applyFill="1" applyBorder="1">
      <alignment horizontal="center"/>
      <protection/>
    </xf>
    <xf numFmtId="173" fontId="0" fillId="0" borderId="13" xfId="41" applyBorder="1">
      <alignment/>
      <protection/>
    </xf>
    <xf numFmtId="0" fontId="0" fillId="0" borderId="14" xfId="0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96" applyFont="1">
      <alignment vertical="top" wrapText="1"/>
      <protection locked="0"/>
    </xf>
    <xf numFmtId="49" fontId="0" fillId="0" borderId="0" xfId="0" applyNumberFormat="1" applyAlignment="1" quotePrefix="1">
      <alignment/>
    </xf>
    <xf numFmtId="173" fontId="4" fillId="0" borderId="0" xfId="81" applyBorder="1">
      <alignment/>
      <protection locked="0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0 -CalComma" xfId="41"/>
    <cellStyle name="cc1 -CalComma" xfId="42"/>
    <cellStyle name="cc2 -CalComma" xfId="43"/>
    <cellStyle name="cc3 -CalComma" xfId="44"/>
    <cellStyle name="cc4 -CalComma" xfId="45"/>
    <cellStyle name="cdDMMY -CalDate" xfId="46"/>
    <cellStyle name="cdDMMYHM -CalDateTime" xfId="47"/>
    <cellStyle name="cdDMY -CalDate" xfId="48"/>
    <cellStyle name="cdMDY -CalDate" xfId="49"/>
    <cellStyle name="cdMMY -CalDate" xfId="50"/>
    <cellStyle name="cdMMYc-CalDateC" xfId="51"/>
    <cellStyle name="cf0 -CalFixed" xfId="52"/>
    <cellStyle name="Check Cell" xfId="53"/>
    <cellStyle name="cmHM  -CalTime" xfId="54"/>
    <cellStyle name="cmHM24+ -CalTime" xfId="55"/>
    <cellStyle name="cp0 -CalPercent" xfId="56"/>
    <cellStyle name="cp1 -CalPercent" xfId="57"/>
    <cellStyle name="cp2 -CalPercent" xfId="58"/>
    <cellStyle name="cp3 -CalPercent" xfId="59"/>
    <cellStyle name="cr0 -CalCurr" xfId="60"/>
    <cellStyle name="cr1 -CalCurr" xfId="61"/>
    <cellStyle name="cr2 -CalCurr" xfId="62"/>
    <cellStyle name="cr3 -CalCurr" xfId="63"/>
    <cellStyle name="cr4 -CalCurr" xfId="64"/>
    <cellStyle name="Explanatory Text" xfId="65"/>
    <cellStyle name="Followed Hyperlink" xfId="66"/>
    <cellStyle name="Good" xfId="67"/>
    <cellStyle name="h0 -Heading" xfId="68"/>
    <cellStyle name="h1 -Heading" xfId="69"/>
    <cellStyle name="h2 -Heading" xfId="70"/>
    <cellStyle name="h3 -Heading" xfId="71"/>
    <cellStyle name="Heading 1" xfId="72"/>
    <cellStyle name="Heading 2" xfId="73"/>
    <cellStyle name="Heading 3" xfId="74"/>
    <cellStyle name="Heading 4" xfId="75"/>
    <cellStyle name="hp0 -Hyperlink" xfId="76"/>
    <cellStyle name="hp1 -Hyperlink" xfId="77"/>
    <cellStyle name="hp2 -Hyperlink" xfId="78"/>
    <cellStyle name="hp3 -Hyperlink" xfId="79"/>
    <cellStyle name="Hyperlink" xfId="80"/>
    <cellStyle name="ic0 -InpComma" xfId="81"/>
    <cellStyle name="ic1 -InpComma" xfId="82"/>
    <cellStyle name="ic2 -InpComma" xfId="83"/>
    <cellStyle name="ic3 -InpComma" xfId="84"/>
    <cellStyle name="ic4 -InpComma" xfId="85"/>
    <cellStyle name="idDMMY -InpDate" xfId="86"/>
    <cellStyle name="idDMMYHM -InpDateTime" xfId="87"/>
    <cellStyle name="idDMY -InpDate" xfId="88"/>
    <cellStyle name="idMDY -InpDate" xfId="89"/>
    <cellStyle name="idMMY -InpDate" xfId="90"/>
    <cellStyle name="if0 -InpFixed" xfId="91"/>
    <cellStyle name="if0b-InpFixedB" xfId="92"/>
    <cellStyle name="if0-InpFixed" xfId="93"/>
    <cellStyle name="iln -InpTableTextNoWrap" xfId="94"/>
    <cellStyle name="ilnb-InpTableTextNoWrapB" xfId="95"/>
    <cellStyle name="ilw -InpTableTextWrap" xfId="96"/>
    <cellStyle name="imHM  -InpTime" xfId="97"/>
    <cellStyle name="imHM24+ -InpTime" xfId="98"/>
    <cellStyle name="Input" xfId="99"/>
    <cellStyle name="ip0 -InpPercent" xfId="100"/>
    <cellStyle name="ip1 -InpPercent" xfId="101"/>
    <cellStyle name="ip2 -InpPercent" xfId="102"/>
    <cellStyle name="ip3 -InpPercent" xfId="103"/>
    <cellStyle name="ir0 -InpCurr" xfId="104"/>
    <cellStyle name="ir1 -InpCurr" xfId="105"/>
    <cellStyle name="ir2 -InpCurr" xfId="106"/>
    <cellStyle name="ir3 -InpCurr" xfId="107"/>
    <cellStyle name="ir4 -InpCurr" xfId="108"/>
    <cellStyle name="is0 -InpSideText" xfId="109"/>
    <cellStyle name="is1 -InpSideText" xfId="110"/>
    <cellStyle name="is2 -InpSideText" xfId="111"/>
    <cellStyle name="is3 -InpSideText" xfId="112"/>
    <cellStyle name="is4 -InpSideText" xfId="113"/>
    <cellStyle name="itn -InpTopTextNoWrap" xfId="114"/>
    <cellStyle name="itw -InpTopTextWrap" xfId="115"/>
    <cellStyle name="Linked Cell" xfId="116"/>
    <cellStyle name="ltn -TableTextNoWrap" xfId="117"/>
    <cellStyle name="ltw -TableTextWrap" xfId="118"/>
    <cellStyle name="Neutral" xfId="119"/>
    <cellStyle name="Note" xfId="120"/>
    <cellStyle name="Output" xfId="121"/>
    <cellStyle name="sh0 -SideHeading" xfId="122"/>
    <cellStyle name="sh1 -SideHeading" xfId="123"/>
    <cellStyle name="sh2 -SideHeading" xfId="124"/>
    <cellStyle name="sh3 -SideHeading" xfId="125"/>
    <cellStyle name="st0 -SideText" xfId="126"/>
    <cellStyle name="st1 -SideText" xfId="127"/>
    <cellStyle name="st2 -SideText" xfId="128"/>
    <cellStyle name="st3 -SideText" xfId="129"/>
    <cellStyle name="st4 -SideText" xfId="130"/>
    <cellStyle name="Title" xfId="131"/>
    <cellStyle name="Total" xfId="132"/>
    <cellStyle name="ttn -TopTextNoWrap" xfId="133"/>
    <cellStyle name="ttw -TopTextWrap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D7E4BC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" /><Relationship Id="rId3" Type="http://schemas.openxmlformats.org/officeDocument/2006/relationships/hyperlink" Target="#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afbMenu" /><Relationship Id="rId3" Type="http://schemas.openxmlformats.org/officeDocument/2006/relationships/hyperlink" Target="#afbMenu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2</xdr:row>
      <xdr:rowOff>85725</xdr:rowOff>
    </xdr:from>
    <xdr:to>
      <xdr:col>1</xdr:col>
      <xdr:colOff>819150</xdr:colOff>
      <xdr:row>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857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1466850</xdr:colOff>
      <xdr:row>12</xdr:row>
      <xdr:rowOff>123825</xdr:rowOff>
    </xdr:from>
    <xdr:to>
      <xdr:col>10</xdr:col>
      <xdr:colOff>1762125</xdr:colOff>
      <xdr:row>14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621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4</xdr:row>
      <xdr:rowOff>85725</xdr:rowOff>
    </xdr:from>
    <xdr:to>
      <xdr:col>1</xdr:col>
      <xdr:colOff>628650</xdr:colOff>
      <xdr:row>6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810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2</xdr:row>
      <xdr:rowOff>85725</xdr:rowOff>
    </xdr:from>
    <xdr:to>
      <xdr:col>0</xdr:col>
      <xdr:colOff>1257300</xdr:colOff>
      <xdr:row>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857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85725</xdr:rowOff>
    </xdr:from>
    <xdr:to>
      <xdr:col>0</xdr:col>
      <xdr:colOff>533400</xdr:colOff>
      <xdr:row>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57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12</xdr:row>
      <xdr:rowOff>76200</xdr:rowOff>
    </xdr:from>
    <xdr:to>
      <xdr:col>1</xdr:col>
      <xdr:colOff>533400</xdr:colOff>
      <xdr:row>14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8478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4</xdr:row>
      <xdr:rowOff>0</xdr:rowOff>
    </xdr:from>
    <xdr:to>
      <xdr:col>37</xdr:col>
      <xdr:colOff>514350</xdr:colOff>
      <xdr:row>7</xdr:row>
      <xdr:rowOff>0</xdr:rowOff>
    </xdr:to>
    <xdr:pic>
      <xdr:nvPicPr>
        <xdr:cNvPr id="1" name="Picture 8" descr="3jarl1qq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0" y="64770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133350</xdr:colOff>
      <xdr:row>23</xdr:row>
      <xdr:rowOff>0</xdr:rowOff>
    </xdr:from>
    <xdr:to>
      <xdr:col>37</xdr:col>
      <xdr:colOff>0</xdr:colOff>
      <xdr:row>24</xdr:row>
      <xdr:rowOff>0</xdr:rowOff>
    </xdr:to>
    <xdr:sp macro="[0]!RunMacro" textlink="G22">
      <xdr:nvSpPr>
        <xdr:cNvPr id="2" name="Text Box 24"/>
        <xdr:cNvSpPr txBox="1">
          <a:spLocks noChangeArrowheads="1"/>
        </xdr:cNvSpPr>
      </xdr:nvSpPr>
      <xdr:spPr>
        <a:xfrm>
          <a:off x="50720625" y="3419475"/>
          <a:ext cx="1628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decf4b-22d1-4446-85e8-bf0a955118b7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36</xdr:col>
      <xdr:colOff>123825</xdr:colOff>
      <xdr:row>8</xdr:row>
      <xdr:rowOff>0</xdr:rowOff>
    </xdr:from>
    <xdr:to>
      <xdr:col>37</xdr:col>
      <xdr:colOff>0</xdr:colOff>
      <xdr:row>9</xdr:row>
      <xdr:rowOff>0</xdr:rowOff>
    </xdr:to>
    <xdr:sp macro="[0]!RunMacro" textlink="G9">
      <xdr:nvSpPr>
        <xdr:cNvPr id="3" name="txtMenuModify"/>
        <xdr:cNvSpPr txBox="1">
          <a:spLocks noChangeArrowheads="1"/>
        </xdr:cNvSpPr>
      </xdr:nvSpPr>
      <xdr:spPr>
        <a:xfrm>
          <a:off x="50711100" y="1276350"/>
          <a:ext cx="1638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93450b5-7733-4d52-aa08-3492b7e9f6ab}" type="TxLink"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Modify this Menu sheet (mm)</a:t>
          </a:fld>
        </a:p>
      </xdr:txBody>
    </xdr:sp>
    <xdr:clientData/>
  </xdr:twoCellAnchor>
  <xdr:twoCellAnchor editAs="oneCell">
    <xdr:from>
      <xdr:col>0</xdr:col>
      <xdr:colOff>2019300</xdr:colOff>
      <xdr:row>3</xdr:row>
      <xdr:rowOff>190500</xdr:rowOff>
    </xdr:from>
    <xdr:to>
      <xdr:col>0</xdr:col>
      <xdr:colOff>2314575</xdr:colOff>
      <xdr:row>5</xdr:row>
      <xdr:rowOff>0</xdr:rowOff>
    </xdr:to>
    <xdr:pic>
      <xdr:nvPicPr>
        <xdr:cNvPr id="4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381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1466850</xdr:colOff>
      <xdr:row>12</xdr:row>
      <xdr:rowOff>123825</xdr:rowOff>
    </xdr:from>
    <xdr:to>
      <xdr:col>10</xdr:col>
      <xdr:colOff>1762125</xdr:colOff>
      <xdr:row>14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621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1466850</xdr:colOff>
      <xdr:row>12</xdr:row>
      <xdr:rowOff>123825</xdr:rowOff>
    </xdr:from>
    <xdr:to>
      <xdr:col>10</xdr:col>
      <xdr:colOff>1762125</xdr:colOff>
      <xdr:row>14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621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1466850</xdr:colOff>
      <xdr:row>12</xdr:row>
      <xdr:rowOff>123825</xdr:rowOff>
    </xdr:from>
    <xdr:to>
      <xdr:col>10</xdr:col>
      <xdr:colOff>1762125</xdr:colOff>
      <xdr:row>14</xdr:row>
      <xdr:rowOff>0</xdr:rowOff>
    </xdr:to>
    <xdr:pic>
      <xdr:nvPicPr>
        <xdr:cNvPr id="1" name="picMenu" descr="3jarl1qq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621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Genie\Addin\GenieFull\Addin\AbleOwlGeni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Ta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GettingStarte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8" sqref="C18"/>
    </sheetView>
  </sheetViews>
  <sheetFormatPr defaultColWidth="9.33203125" defaultRowHeight="11.25"/>
  <cols>
    <col min="1" max="1" width="7" style="0" customWidth="1"/>
    <col min="2" max="2" width="14.33203125" style="0" customWidth="1"/>
    <col min="3" max="3" width="96.5" style="0" customWidth="1"/>
    <col min="4" max="4" width="2.33203125" style="0" customWidth="1"/>
  </cols>
  <sheetData>
    <row r="1" spans="1:4" ht="15.75">
      <c r="A1" s="43" t="s">
        <v>53</v>
      </c>
      <c r="B1" s="16"/>
      <c r="C1" s="16"/>
      <c r="D1" s="17"/>
    </row>
    <row r="2" spans="1:4" ht="15.75">
      <c r="A2" s="44" t="str">
        <f>kAppName</f>
        <v>-</v>
      </c>
      <c r="B2" s="18"/>
      <c r="C2" s="18"/>
      <c r="D2" s="19"/>
    </row>
    <row r="3" spans="1:4" ht="11.25">
      <c r="A3" s="39" t="str">
        <f>"Version "&amp;kVersion</f>
        <v>Version 21-Nov-2005A</v>
      </c>
      <c r="B3" s="18"/>
      <c r="C3" s="18"/>
      <c r="D3" s="19"/>
    </row>
    <row r="4" spans="1:4" ht="12" thickBot="1">
      <c r="A4" s="20"/>
      <c r="B4" s="21"/>
      <c r="C4" s="21"/>
      <c r="D4" s="25"/>
    </row>
    <row r="5" ht="11.25">
      <c r="A5" s="45" t="s">
        <v>74</v>
      </c>
    </row>
    <row r="6" ht="11.25">
      <c r="A6" s="46" t="s">
        <v>76</v>
      </c>
    </row>
    <row r="7" spans="1:3" ht="11.25">
      <c r="A7" s="46" t="s">
        <v>49</v>
      </c>
      <c r="C7" s="79" t="s">
        <v>157</v>
      </c>
    </row>
    <row r="8" spans="1:3" ht="11.25">
      <c r="A8" s="46" t="s">
        <v>15</v>
      </c>
      <c r="C8" s="8" t="str">
        <f ca="1">SUBSTITUTE(LEFT(CELL("filename",C8),FIND("]",CELL("filename",C8))-1),"[","")</f>
        <v>C:\d\Genie\Training\Essentials\Handout\ActBud.xls</v>
      </c>
    </row>
    <row r="9" spans="1:3" ht="11.25">
      <c r="A9" s="46" t="s">
        <v>16</v>
      </c>
      <c r="C9" t="str">
        <f>kVersion</f>
        <v>21-Nov-2005A</v>
      </c>
    </row>
    <row r="10" spans="1:3" ht="11.25">
      <c r="A10" s="46" t="s">
        <v>50</v>
      </c>
      <c r="C10" t="s">
        <v>136</v>
      </c>
    </row>
    <row r="11" spans="1:3" ht="11.25">
      <c r="A11" s="46" t="s">
        <v>54</v>
      </c>
      <c r="C11" s="47" t="s">
        <v>55</v>
      </c>
    </row>
    <row r="12" spans="1:3" ht="11.25">
      <c r="A12" s="46" t="s">
        <v>22</v>
      </c>
      <c r="C12" s="47"/>
    </row>
    <row r="13" ht="11.25">
      <c r="A13" s="46" t="s">
        <v>72</v>
      </c>
    </row>
    <row r="14" spans="1:3" ht="11.25">
      <c r="A14" s="48" t="s">
        <v>68</v>
      </c>
      <c r="C14" s="47"/>
    </row>
    <row r="15" spans="1:3" ht="11.25">
      <c r="A15" s="48" t="s">
        <v>69</v>
      </c>
      <c r="C15" s="47"/>
    </row>
    <row r="16" spans="1:3" ht="11.25">
      <c r="A16" s="48" t="s">
        <v>73</v>
      </c>
      <c r="C16" s="47"/>
    </row>
    <row r="17" spans="1:3" ht="11.25">
      <c r="A17" s="48" t="s">
        <v>70</v>
      </c>
      <c r="C17" s="47"/>
    </row>
    <row r="18" spans="1:3" ht="11.25">
      <c r="A18" s="48" t="s">
        <v>71</v>
      </c>
      <c r="C18" s="47"/>
    </row>
    <row r="19" ht="11.25">
      <c r="A19" s="49" t="s">
        <v>23</v>
      </c>
    </row>
    <row r="20" spans="1:3" ht="11.25">
      <c r="A20" s="50" t="s">
        <v>129</v>
      </c>
      <c r="C20" s="47"/>
    </row>
    <row r="21" spans="1:3" ht="11.25">
      <c r="A21" s="50" t="s">
        <v>130</v>
      </c>
      <c r="C21" s="47"/>
    </row>
    <row r="22" spans="1:3" ht="11.25">
      <c r="A22" s="50" t="s">
        <v>126</v>
      </c>
      <c r="C22" s="47" t="s">
        <v>127</v>
      </c>
    </row>
    <row r="23" spans="1:3" ht="11.25">
      <c r="A23" s="50" t="s">
        <v>131</v>
      </c>
      <c r="C23" s="47" t="s">
        <v>128</v>
      </c>
    </row>
    <row r="24" spans="1:3" ht="11.25">
      <c r="A24" s="50" t="s">
        <v>56</v>
      </c>
      <c r="C24" s="79" t="s">
        <v>158</v>
      </c>
    </row>
    <row r="25" spans="1:3" ht="11.25">
      <c r="A25" s="50"/>
      <c r="C25" s="47"/>
    </row>
    <row r="26" spans="1:3" ht="11.25">
      <c r="A26" s="49"/>
      <c r="C26" s="51"/>
    </row>
    <row r="27" spans="1:3" ht="11.25">
      <c r="A27" s="49"/>
      <c r="C27" s="51"/>
    </row>
    <row r="28" ht="11.25">
      <c r="A28" s="8"/>
    </row>
    <row r="29" ht="11.25">
      <c r="C29" s="51"/>
    </row>
    <row r="30" ht="11.25">
      <c r="C30" s="51"/>
    </row>
    <row r="31" ht="11.25">
      <c r="C31" s="51"/>
    </row>
    <row r="32" ht="11.25">
      <c r="C32" s="51"/>
    </row>
    <row r="33" ht="11.25">
      <c r="C33" s="51"/>
    </row>
    <row r="34" spans="1:2" ht="11.25">
      <c r="A34" s="52" t="s">
        <v>10</v>
      </c>
      <c r="B34" s="8"/>
    </row>
    <row r="35" spans="1:3" ht="11.25">
      <c r="A35" s="8"/>
      <c r="B35" s="53" t="s">
        <v>57</v>
      </c>
      <c r="C35" s="53"/>
    </row>
    <row r="36" spans="1:3" ht="11.25">
      <c r="A36" s="8"/>
      <c r="B36" s="32" t="s">
        <v>110</v>
      </c>
      <c r="C36" s="32"/>
    </row>
    <row r="37" spans="1:3" ht="11.25">
      <c r="A37" s="8"/>
      <c r="B37" s="29" t="s">
        <v>115</v>
      </c>
      <c r="C37" s="29"/>
    </row>
    <row r="38" spans="1:3" ht="11.25">
      <c r="A38" s="52"/>
      <c r="B38" s="8"/>
      <c r="C38" s="8"/>
    </row>
    <row r="39" spans="1:3" ht="11.25">
      <c r="A39" s="54" t="s">
        <v>57</v>
      </c>
      <c r="B39" s="8"/>
      <c r="C39" s="8"/>
    </row>
    <row r="40" spans="1:3" ht="11.25">
      <c r="A40" s="54"/>
      <c r="B40" s="8" t="s">
        <v>125</v>
      </c>
      <c r="C40" s="8"/>
    </row>
    <row r="41" spans="1:3" ht="11.25">
      <c r="A41" s="50" t="s">
        <v>75</v>
      </c>
      <c r="B41" s="8" t="s">
        <v>58</v>
      </c>
      <c r="C41" s="8"/>
    </row>
    <row r="42" spans="1:3" ht="11.25">
      <c r="A42" s="50" t="s">
        <v>75</v>
      </c>
      <c r="B42" s="8" t="s">
        <v>59</v>
      </c>
      <c r="C42" s="8"/>
    </row>
    <row r="43" spans="1:3" ht="11.25">
      <c r="A43" s="50"/>
      <c r="B43" s="8" t="s">
        <v>60</v>
      </c>
      <c r="C43" s="8"/>
    </row>
    <row r="44" spans="1:3" ht="11.25">
      <c r="A44" s="50" t="s">
        <v>75</v>
      </c>
      <c r="B44" s="8" t="s">
        <v>61</v>
      </c>
      <c r="C44" s="8"/>
    </row>
    <row r="45" spans="1:3" ht="11.25">
      <c r="A45" s="50" t="s">
        <v>75</v>
      </c>
      <c r="B45" s="8" t="s">
        <v>95</v>
      </c>
      <c r="C45" s="8"/>
    </row>
    <row r="46" spans="1:3" ht="11.25">
      <c r="A46" s="50"/>
      <c r="B46" s="8" t="s">
        <v>62</v>
      </c>
      <c r="C46" s="8"/>
    </row>
    <row r="47" spans="1:3" ht="11.25">
      <c r="A47" s="50" t="s">
        <v>75</v>
      </c>
      <c r="B47" s="8" t="s">
        <v>63</v>
      </c>
      <c r="C47" s="8"/>
    </row>
    <row r="48" spans="1:3" ht="11.25">
      <c r="A48" s="50" t="s">
        <v>75</v>
      </c>
      <c r="B48" s="26" t="s">
        <v>96</v>
      </c>
      <c r="C48" s="8"/>
    </row>
    <row r="49" spans="1:3" ht="11.25">
      <c r="A49" s="50" t="s">
        <v>17</v>
      </c>
      <c r="B49" s="26" t="s">
        <v>64</v>
      </c>
      <c r="C49" s="8"/>
    </row>
    <row r="50" spans="1:3" ht="11.25">
      <c r="A50" s="50" t="s">
        <v>18</v>
      </c>
      <c r="B50" s="26" t="s">
        <v>65</v>
      </c>
      <c r="C50" s="8"/>
    </row>
    <row r="51" spans="1:3" ht="11.25">
      <c r="A51" s="52"/>
      <c r="B51" s="8"/>
      <c r="C51" s="8"/>
    </row>
    <row r="52" spans="1:3" ht="11.25">
      <c r="A52" s="54" t="s">
        <v>109</v>
      </c>
      <c r="B52" s="8"/>
      <c r="C52" s="8"/>
    </row>
    <row r="53" spans="1:3" ht="11.25">
      <c r="A53" s="50" t="s">
        <v>17</v>
      </c>
      <c r="B53" s="8" t="s">
        <v>41</v>
      </c>
      <c r="C53" s="8"/>
    </row>
    <row r="54" spans="1:3" ht="11.25">
      <c r="A54" s="50"/>
      <c r="B54" s="26" t="s">
        <v>97</v>
      </c>
      <c r="C54" s="8"/>
    </row>
    <row r="55" spans="1:3" ht="11.25">
      <c r="A55" s="50"/>
      <c r="B55" s="26" t="s">
        <v>98</v>
      </c>
      <c r="C55" s="8"/>
    </row>
    <row r="56" spans="1:3" ht="11.25">
      <c r="A56" s="50" t="s">
        <v>18</v>
      </c>
      <c r="B56" s="8" t="s">
        <v>40</v>
      </c>
      <c r="C56" s="8"/>
    </row>
    <row r="57" spans="1:3" ht="11.25">
      <c r="A57" s="50"/>
      <c r="B57" s="26" t="s">
        <v>111</v>
      </c>
      <c r="C57" s="8"/>
    </row>
    <row r="58" spans="1:3" ht="11.25">
      <c r="A58" s="50"/>
      <c r="B58" s="26" t="s">
        <v>112</v>
      </c>
      <c r="C58" s="8"/>
    </row>
    <row r="59" spans="1:3" ht="11.25">
      <c r="A59" s="50"/>
      <c r="B59" s="26" t="s">
        <v>113</v>
      </c>
      <c r="C59" s="8"/>
    </row>
    <row r="60" spans="1:3" ht="11.25">
      <c r="A60" s="50" t="s">
        <v>39</v>
      </c>
      <c r="B60" s="8" t="s">
        <v>99</v>
      </c>
      <c r="C60" s="8"/>
    </row>
    <row r="61" spans="1:3" ht="11.25">
      <c r="A61" s="50" t="s">
        <v>42</v>
      </c>
      <c r="B61" s="8" t="s">
        <v>100</v>
      </c>
      <c r="C61" s="8"/>
    </row>
    <row r="62" spans="1:3" ht="11.25">
      <c r="A62" s="50"/>
      <c r="B62" s="26" t="s">
        <v>101</v>
      </c>
      <c r="C62" s="8"/>
    </row>
    <row r="63" spans="1:3" ht="11.25">
      <c r="A63" s="50" t="s">
        <v>43</v>
      </c>
      <c r="B63" s="26" t="s">
        <v>102</v>
      </c>
      <c r="C63" s="8"/>
    </row>
    <row r="64" spans="1:3" ht="11.25">
      <c r="A64" s="50"/>
      <c r="B64" s="26" t="s">
        <v>114</v>
      </c>
      <c r="C64" s="8"/>
    </row>
    <row r="65" spans="1:3" ht="11.25">
      <c r="A65" s="50" t="s">
        <v>44</v>
      </c>
      <c r="B65" s="26" t="s">
        <v>103</v>
      </c>
      <c r="C65" s="8"/>
    </row>
    <row r="66" spans="1:3" ht="11.25">
      <c r="A66" s="50"/>
      <c r="B66" s="26" t="s">
        <v>104</v>
      </c>
      <c r="C66" s="8"/>
    </row>
    <row r="67" spans="1:3" ht="11.25">
      <c r="A67" s="50"/>
      <c r="B67" s="26" t="s">
        <v>105</v>
      </c>
      <c r="C67" s="8"/>
    </row>
    <row r="68" spans="1:3" ht="11.25">
      <c r="A68" s="50"/>
      <c r="B68" s="26" t="s">
        <v>106</v>
      </c>
      <c r="C68" s="8"/>
    </row>
    <row r="69" spans="1:3" ht="11.25">
      <c r="A69" s="50"/>
      <c r="B69" s="26" t="s">
        <v>107</v>
      </c>
      <c r="C69" s="8"/>
    </row>
    <row r="70" spans="1:3" ht="11.25">
      <c r="A70" s="50"/>
      <c r="B70" s="26" t="s">
        <v>108</v>
      </c>
      <c r="C70" s="8"/>
    </row>
    <row r="71" spans="1:3" ht="11.25">
      <c r="A71" s="50" t="s">
        <v>45</v>
      </c>
      <c r="B71" s="8" t="s">
        <v>46</v>
      </c>
      <c r="C71" s="8"/>
    </row>
    <row r="73" spans="1:2" ht="11.25">
      <c r="A73" s="54" t="s">
        <v>115</v>
      </c>
      <c r="B73" s="8"/>
    </row>
    <row r="74" spans="1:2" ht="11.25">
      <c r="A74" s="50" t="s">
        <v>17</v>
      </c>
      <c r="B74" s="8" t="s">
        <v>41</v>
      </c>
    </row>
    <row r="75" ht="11.25">
      <c r="B75" s="26" t="s">
        <v>97</v>
      </c>
    </row>
    <row r="76" ht="11.25">
      <c r="B76" s="26" t="s">
        <v>98</v>
      </c>
    </row>
    <row r="77" spans="1:2" ht="11.25">
      <c r="A77" s="50" t="s">
        <v>18</v>
      </c>
      <c r="B77" s="8" t="s">
        <v>40</v>
      </c>
    </row>
    <row r="78" ht="11.25">
      <c r="B78" s="26" t="s">
        <v>111</v>
      </c>
    </row>
    <row r="79" ht="11.25">
      <c r="B79" s="26" t="s">
        <v>112</v>
      </c>
    </row>
    <row r="80" ht="11.25">
      <c r="B80" s="26" t="s">
        <v>113</v>
      </c>
    </row>
    <row r="81" spans="1:2" ht="11.25">
      <c r="A81" s="50" t="s">
        <v>39</v>
      </c>
      <c r="B81" s="26" t="s">
        <v>116</v>
      </c>
    </row>
    <row r="82" ht="11.25">
      <c r="B82" s="26" t="s">
        <v>117</v>
      </c>
    </row>
    <row r="83" spans="1:2" ht="11.25">
      <c r="A83" s="50" t="s">
        <v>42</v>
      </c>
      <c r="B83" s="26" t="s">
        <v>118</v>
      </c>
    </row>
    <row r="84" spans="1:2" ht="11.25">
      <c r="A84" s="50" t="s">
        <v>43</v>
      </c>
      <c r="B84" s="26" t="s">
        <v>119</v>
      </c>
    </row>
    <row r="85" spans="1:2" ht="11.25">
      <c r="A85" s="50" t="s">
        <v>44</v>
      </c>
      <c r="B85" s="8" t="s">
        <v>46</v>
      </c>
    </row>
  </sheetData>
  <sheetProtection autoFilter="0"/>
  <hyperlinks>
    <hyperlink ref="B35" r:id="rId1" display="Getting started"/>
    <hyperlink ref="B36" location="gProcMenuSheetInsert" display="How to insert additional entries into a Menu sheet"/>
    <hyperlink ref="B35:C35" location="gProcGetStarted" display="Getting started"/>
    <hyperlink ref="B37" location="gProcMenuSheetDelete" display="How to delete entries fom the Menu sheet"/>
    <hyperlink ref="B36:C36" location="gProcMenuSheetInsert" display="How to insert additional entries into a Menu sheet"/>
    <hyperlink ref="B37:C37" location="gProcMenuSheetDelete" display="How to delete entries fom the Menu sheet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5"/>
  <headerFooter alignWithMargins="0">
    <oddFooter>&amp;L&amp;8&amp;D &amp;T&amp;C&amp;8&amp;Z&amp;F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19"/>
  </sheetPr>
  <dimension ref="K11:AA27"/>
  <sheetViews>
    <sheetView showOutlineSymbols="0" zoomScalePageLayoutView="0" workbookViewId="0" topLeftCell="K11">
      <pane xSplit="1" ySplit="4" topLeftCell="O15" activePane="bottomRight" state="frozen"/>
      <selection pane="topLeft" activeCell="Z26" sqref="M26:Z26"/>
      <selection pane="topRight" activeCell="Z26" sqref="M26:Z26"/>
      <selection pane="bottomLeft" activeCell="Z26" sqref="M26:Z26"/>
      <selection pane="bottomRight" activeCell="K11" sqref="K11:AA27"/>
    </sheetView>
  </sheetViews>
  <sheetFormatPr defaultColWidth="9.33203125" defaultRowHeight="11.25"/>
  <cols>
    <col min="11" max="11" width="30.83203125" style="0" customWidth="1"/>
    <col min="13" max="26" width="10.33203125" style="0" customWidth="1"/>
    <col min="27" max="27" width="1.83203125" style="0" customWidth="1"/>
  </cols>
  <sheetData>
    <row r="10" ht="12" thickBot="1"/>
    <row r="11" spans="11:27" ht="15.75">
      <c r="K11" s="70" t="s">
        <v>143</v>
      </c>
      <c r="L11" s="16" t="str">
        <f>kOrgName</f>
        <v>BigCo Ltd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1:27" ht="15.75">
      <c r="K12" s="71"/>
      <c r="L12" s="18" t="str">
        <f>kNow</f>
        <v>1-Oct-2012 12:09 p.m. 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</row>
    <row r="13" spans="11:27" ht="12.75">
      <c r="K13" s="69" t="s">
        <v>139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5" t="s">
        <v>150</v>
      </c>
      <c r="Z13" s="75" t="s">
        <v>151</v>
      </c>
      <c r="AA13" s="19"/>
    </row>
    <row r="14" spans="11:27" ht="13.5" thickBot="1">
      <c r="K14" s="20"/>
      <c r="L14" s="21"/>
      <c r="M14" s="1">
        <f>DATE(kYear-(kStartMonYear&gt;1),kStartMonYear,15)</f>
        <v>38367</v>
      </c>
      <c r="N14" s="1">
        <f aca="true" t="shared" si="0" ref="N14:X14">M14+30</f>
        <v>38397</v>
      </c>
      <c r="O14" s="1">
        <f t="shared" si="0"/>
        <v>38427</v>
      </c>
      <c r="P14" s="1">
        <f>O14+30</f>
        <v>38457</v>
      </c>
      <c r="Q14" s="1">
        <f t="shared" si="0"/>
        <v>38487</v>
      </c>
      <c r="R14" s="1">
        <f t="shared" si="0"/>
        <v>38517</v>
      </c>
      <c r="S14" s="1">
        <f>R14+30</f>
        <v>38547</v>
      </c>
      <c r="T14" s="1">
        <f t="shared" si="0"/>
        <v>38577</v>
      </c>
      <c r="U14" s="1">
        <f t="shared" si="0"/>
        <v>38607</v>
      </c>
      <c r="V14" s="1">
        <f t="shared" si="0"/>
        <v>38637</v>
      </c>
      <c r="W14" s="1">
        <f t="shared" si="0"/>
        <v>38667</v>
      </c>
      <c r="X14" s="1">
        <f t="shared" si="0"/>
        <v>38697</v>
      </c>
      <c r="Y14" s="56" t="str">
        <f>"Year "&amp;IF(kStartMonYear&gt;1,RIGHT(kYear-1,2)&amp;"/"&amp;RIGHT(kYear,2),kYear)</f>
        <v>Year 2005</v>
      </c>
      <c r="Z14" s="56" t="str">
        <f>"Year "&amp;IF(kStartMonYear&gt;1,RIGHT(kYear-1,2)&amp;"/"&amp;RIGHT(kYear,2),kYear)</f>
        <v>Year 2005</v>
      </c>
      <c r="AA14" s="22"/>
    </row>
    <row r="15" spans="11:27" ht="6" customHeight="1">
      <c r="K15" s="1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"/>
    </row>
    <row r="16" spans="11:27" ht="11.25">
      <c r="K16" s="72" t="s">
        <v>144</v>
      </c>
      <c r="L16" s="65"/>
      <c r="M16" s="65">
        <v>133</v>
      </c>
      <c r="N16" s="65">
        <v>91</v>
      </c>
      <c r="O16" s="65">
        <v>127</v>
      </c>
      <c r="P16" s="65">
        <v>141</v>
      </c>
      <c r="Q16" s="65">
        <v>92</v>
      </c>
      <c r="R16" s="65">
        <v>150</v>
      </c>
      <c r="S16" s="65">
        <v>65</v>
      </c>
      <c r="T16" s="65">
        <v>132</v>
      </c>
      <c r="U16" s="65">
        <v>69</v>
      </c>
      <c r="V16" s="65">
        <v>93</v>
      </c>
      <c r="W16" s="65">
        <v>72</v>
      </c>
      <c r="X16" s="65">
        <v>134</v>
      </c>
      <c r="Y16" s="65">
        <f>SUM(M16:X16)</f>
        <v>1299</v>
      </c>
      <c r="Z16" s="65">
        <f aca="true" t="shared" si="1" ref="Z16:Z24">Y16*kExchRate</f>
        <v>441.66</v>
      </c>
      <c r="AA16" s="4"/>
    </row>
    <row r="17" spans="11:27" ht="11.25">
      <c r="K17" s="72" t="s">
        <v>145</v>
      </c>
      <c r="L17" s="65"/>
      <c r="M17" s="65">
        <v>60</v>
      </c>
      <c r="N17" s="65">
        <v>79</v>
      </c>
      <c r="O17" s="65">
        <v>79</v>
      </c>
      <c r="P17" s="65">
        <v>87</v>
      </c>
      <c r="Q17" s="65">
        <v>101</v>
      </c>
      <c r="R17" s="65">
        <v>119</v>
      </c>
      <c r="S17" s="65">
        <v>77</v>
      </c>
      <c r="T17" s="65">
        <v>132</v>
      </c>
      <c r="U17" s="65">
        <v>80</v>
      </c>
      <c r="V17" s="65">
        <v>96</v>
      </c>
      <c r="W17" s="65">
        <v>57</v>
      </c>
      <c r="X17" s="65">
        <v>84</v>
      </c>
      <c r="Y17" s="65">
        <f aca="true" t="shared" si="2" ref="Y17:Y24">SUM(M17:X17)</f>
        <v>1051</v>
      </c>
      <c r="Z17" s="65">
        <f t="shared" si="1"/>
        <v>357.34000000000003</v>
      </c>
      <c r="AA17" s="4"/>
    </row>
    <row r="18" spans="11:27" ht="11.25">
      <c r="K18" s="72" t="s">
        <v>146</v>
      </c>
      <c r="L18" s="65"/>
      <c r="M18" s="65">
        <v>98</v>
      </c>
      <c r="N18" s="65">
        <v>101</v>
      </c>
      <c r="O18" s="65">
        <v>57</v>
      </c>
      <c r="P18" s="65">
        <v>132</v>
      </c>
      <c r="Q18" s="65">
        <v>50</v>
      </c>
      <c r="R18" s="65">
        <v>119</v>
      </c>
      <c r="S18" s="65">
        <v>53</v>
      </c>
      <c r="T18" s="65">
        <v>70</v>
      </c>
      <c r="U18" s="65">
        <v>111</v>
      </c>
      <c r="V18" s="65">
        <v>96</v>
      </c>
      <c r="W18" s="65">
        <v>129</v>
      </c>
      <c r="X18" s="65">
        <v>65</v>
      </c>
      <c r="Y18" s="65">
        <f t="shared" si="2"/>
        <v>1081</v>
      </c>
      <c r="Z18" s="65">
        <f t="shared" si="1"/>
        <v>367.54</v>
      </c>
      <c r="AA18" s="4"/>
    </row>
    <row r="19" spans="11:27" ht="11.25">
      <c r="K19" s="72" t="s">
        <v>147</v>
      </c>
      <c r="L19" s="65"/>
      <c r="M19" s="65">
        <v>112</v>
      </c>
      <c r="N19" s="65">
        <v>91</v>
      </c>
      <c r="O19" s="65">
        <v>113</v>
      </c>
      <c r="P19" s="65">
        <v>66</v>
      </c>
      <c r="Q19" s="65">
        <v>117</v>
      </c>
      <c r="R19" s="65">
        <v>68</v>
      </c>
      <c r="S19" s="65">
        <v>82</v>
      </c>
      <c r="T19" s="65">
        <v>60</v>
      </c>
      <c r="U19" s="65">
        <v>74</v>
      </c>
      <c r="V19" s="65">
        <v>136</v>
      </c>
      <c r="W19" s="65">
        <v>133</v>
      </c>
      <c r="X19" s="65">
        <v>141</v>
      </c>
      <c r="Y19" s="65">
        <f t="shared" si="2"/>
        <v>1193</v>
      </c>
      <c r="Z19" s="65">
        <f t="shared" si="1"/>
        <v>405.62</v>
      </c>
      <c r="AA19" s="4"/>
    </row>
    <row r="20" spans="11:27" ht="11.25">
      <c r="K20" s="72" t="s">
        <v>148</v>
      </c>
      <c r="L20" s="65"/>
      <c r="M20" s="65">
        <v>109</v>
      </c>
      <c r="N20" s="65">
        <v>96</v>
      </c>
      <c r="O20" s="65">
        <v>100</v>
      </c>
      <c r="P20" s="65">
        <v>100</v>
      </c>
      <c r="Q20" s="65">
        <v>148</v>
      </c>
      <c r="R20" s="65">
        <v>67</v>
      </c>
      <c r="S20" s="65">
        <v>141</v>
      </c>
      <c r="T20" s="65">
        <v>113</v>
      </c>
      <c r="U20" s="65">
        <v>81</v>
      </c>
      <c r="V20" s="65">
        <v>91</v>
      </c>
      <c r="W20" s="65">
        <v>83</v>
      </c>
      <c r="X20" s="65">
        <v>101</v>
      </c>
      <c r="Y20" s="65">
        <f t="shared" si="2"/>
        <v>1230</v>
      </c>
      <c r="Z20" s="65">
        <f t="shared" si="1"/>
        <v>418.20000000000005</v>
      </c>
      <c r="AA20" s="4"/>
    </row>
    <row r="21" spans="11:27" ht="11.25">
      <c r="K21" s="72" t="s">
        <v>149</v>
      </c>
      <c r="L21" s="65"/>
      <c r="M21" s="65">
        <v>145</v>
      </c>
      <c r="N21" s="65">
        <v>129</v>
      </c>
      <c r="O21" s="65">
        <v>119</v>
      </c>
      <c r="P21" s="65">
        <v>53</v>
      </c>
      <c r="Q21" s="65">
        <v>59</v>
      </c>
      <c r="R21" s="65">
        <v>147</v>
      </c>
      <c r="S21" s="65">
        <v>74</v>
      </c>
      <c r="T21" s="65">
        <v>57</v>
      </c>
      <c r="U21" s="65">
        <v>59</v>
      </c>
      <c r="V21" s="65">
        <v>121</v>
      </c>
      <c r="W21" s="65">
        <v>92</v>
      </c>
      <c r="X21" s="65">
        <v>129</v>
      </c>
      <c r="Y21" s="65">
        <f t="shared" si="2"/>
        <v>1184</v>
      </c>
      <c r="Z21" s="65">
        <f t="shared" si="1"/>
        <v>402.56</v>
      </c>
      <c r="AA21" s="4"/>
    </row>
    <row r="22" spans="11:27" ht="11.25">
      <c r="K22" s="72" t="s">
        <v>154</v>
      </c>
      <c r="L22" s="65"/>
      <c r="M22" s="65">
        <v>125</v>
      </c>
      <c r="N22" s="65">
        <v>86</v>
      </c>
      <c r="O22" s="65">
        <v>85</v>
      </c>
      <c r="P22" s="65">
        <v>125</v>
      </c>
      <c r="Q22" s="65">
        <v>128</v>
      </c>
      <c r="R22" s="65">
        <v>120</v>
      </c>
      <c r="S22" s="65">
        <v>120</v>
      </c>
      <c r="T22" s="65">
        <v>112</v>
      </c>
      <c r="U22" s="65">
        <v>50</v>
      </c>
      <c r="V22" s="65">
        <v>87</v>
      </c>
      <c r="W22" s="65">
        <v>150</v>
      </c>
      <c r="X22" s="65">
        <v>112</v>
      </c>
      <c r="Y22" s="65">
        <f t="shared" si="2"/>
        <v>1300</v>
      </c>
      <c r="Z22" s="65">
        <f t="shared" si="1"/>
        <v>442.00000000000006</v>
      </c>
      <c r="AA22" s="4"/>
    </row>
    <row r="23" spans="11:27" ht="11.25">
      <c r="K23" s="72" t="s">
        <v>155</v>
      </c>
      <c r="L23" s="65"/>
      <c r="M23" s="65">
        <v>121</v>
      </c>
      <c r="N23" s="65">
        <v>65</v>
      </c>
      <c r="O23" s="65">
        <v>113</v>
      </c>
      <c r="P23" s="65">
        <v>134</v>
      </c>
      <c r="Q23" s="65">
        <v>54</v>
      </c>
      <c r="R23" s="65">
        <v>139</v>
      </c>
      <c r="S23" s="65">
        <v>133</v>
      </c>
      <c r="T23" s="65">
        <v>96</v>
      </c>
      <c r="U23" s="65">
        <v>146</v>
      </c>
      <c r="V23" s="65">
        <v>89</v>
      </c>
      <c r="W23" s="65">
        <v>120</v>
      </c>
      <c r="X23" s="65">
        <v>84</v>
      </c>
      <c r="Y23" s="65">
        <f t="shared" si="2"/>
        <v>1294</v>
      </c>
      <c r="Z23" s="65">
        <f t="shared" si="1"/>
        <v>439.96000000000004</v>
      </c>
      <c r="AA23" s="4"/>
    </row>
    <row r="24" spans="11:27" ht="11.25">
      <c r="K24" s="72" t="s">
        <v>156</v>
      </c>
      <c r="L24" s="65"/>
      <c r="M24" s="65">
        <v>142</v>
      </c>
      <c r="N24" s="65">
        <v>120</v>
      </c>
      <c r="O24" s="65">
        <v>66</v>
      </c>
      <c r="P24" s="65">
        <v>79</v>
      </c>
      <c r="Q24" s="65">
        <v>147</v>
      </c>
      <c r="R24" s="65">
        <v>62</v>
      </c>
      <c r="S24" s="65">
        <v>58</v>
      </c>
      <c r="T24" s="65">
        <v>145</v>
      </c>
      <c r="U24" s="65">
        <v>124</v>
      </c>
      <c r="V24" s="65">
        <v>73</v>
      </c>
      <c r="W24" s="65">
        <v>99</v>
      </c>
      <c r="X24" s="65">
        <v>147</v>
      </c>
      <c r="Y24" s="65">
        <f t="shared" si="2"/>
        <v>1262</v>
      </c>
      <c r="Z24" s="65">
        <f t="shared" si="1"/>
        <v>429.08000000000004</v>
      </c>
      <c r="AA24" s="4"/>
    </row>
    <row r="25" spans="11:27" ht="6" customHeight="1">
      <c r="K25" s="7"/>
      <c r="L25" s="6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4"/>
    </row>
    <row r="26" spans="11:27" ht="11.25">
      <c r="K26" s="77" t="s">
        <v>5</v>
      </c>
      <c r="L26" s="8"/>
      <c r="M26" s="65">
        <f aca="true" t="shared" si="3" ref="M26:X26">SUM(M16:M25)</f>
        <v>1045</v>
      </c>
      <c r="N26" s="65">
        <f t="shared" si="3"/>
        <v>858</v>
      </c>
      <c r="O26" s="65">
        <f t="shared" si="3"/>
        <v>859</v>
      </c>
      <c r="P26" s="65">
        <f t="shared" si="3"/>
        <v>917</v>
      </c>
      <c r="Q26" s="65">
        <f t="shared" si="3"/>
        <v>896</v>
      </c>
      <c r="R26" s="65">
        <f t="shared" si="3"/>
        <v>991</v>
      </c>
      <c r="S26" s="65">
        <f t="shared" si="3"/>
        <v>803</v>
      </c>
      <c r="T26" s="65">
        <f t="shared" si="3"/>
        <v>917</v>
      </c>
      <c r="U26" s="65">
        <f t="shared" si="3"/>
        <v>794</v>
      </c>
      <c r="V26" s="65">
        <f t="shared" si="3"/>
        <v>882</v>
      </c>
      <c r="W26" s="65">
        <f t="shared" si="3"/>
        <v>935</v>
      </c>
      <c r="X26" s="65">
        <f t="shared" si="3"/>
        <v>997</v>
      </c>
      <c r="Y26" s="65">
        <f>SUM(M26:X26)</f>
        <v>10894</v>
      </c>
      <c r="Z26" s="65">
        <f>SUM(N26:Y26)</f>
        <v>20743</v>
      </c>
      <c r="AA26" s="4"/>
    </row>
    <row r="27" spans="11:27" ht="6" customHeight="1" thickBot="1">
      <c r="K27" s="9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"/>
    </row>
  </sheetData>
  <sheetProtection autoFilter="0"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&amp;T&amp;C&amp;8&amp;Z&amp;F&amp;R&amp;8&amp;P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A1"/>
  <sheetViews>
    <sheetView zoomScalePageLayoutView="0" workbookViewId="0" topLeftCell="B3">
      <pane xSplit="3" ySplit="4" topLeftCell="E7" activePane="bottomRight" state="frozen"/>
      <selection pane="topLeft" activeCell="B3" sqref="B3"/>
      <selection pane="topRight" activeCell="E3" sqref="E3"/>
      <selection pane="bottomLeft" activeCell="B7" sqref="B7"/>
      <selection pane="bottomRight" activeCell="K11" sqref="K11"/>
    </sheetView>
  </sheetViews>
  <sheetFormatPr defaultColWidth="10.66015625" defaultRowHeight="11.25"/>
  <sheetData/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2"/>
  </sheetPr>
  <dimension ref="A1:D10"/>
  <sheetViews>
    <sheetView zoomScalePageLayoutView="0" workbookViewId="0" topLeftCell="A3">
      <pane ySplit="4" topLeftCell="A7" activePane="bottomLeft" state="frozen"/>
      <selection pane="topLeft" activeCell="A3" sqref="A3"/>
      <selection pane="bottomLeft" activeCell="B1" sqref="B1"/>
    </sheetView>
  </sheetViews>
  <sheetFormatPr defaultColWidth="9.33203125" defaultRowHeight="11.25"/>
  <cols>
    <col min="1" max="1" width="13.33203125" style="0" customWidth="1"/>
    <col min="2" max="2" width="11" style="0" customWidth="1"/>
    <col min="3" max="3" width="13.16015625" style="0" customWidth="1"/>
    <col min="4" max="4" width="86.83203125" style="0" customWidth="1"/>
  </cols>
  <sheetData>
    <row r="1" spans="1:4" ht="11.25">
      <c r="A1" s="66" t="s">
        <v>134</v>
      </c>
      <c r="B1" s="68">
        <v>0</v>
      </c>
      <c r="C1" s="66" t="s">
        <v>134</v>
      </c>
      <c r="D1" s="47" t="s">
        <v>134</v>
      </c>
    </row>
    <row r="2" ht="12" thickBot="1"/>
    <row r="3" spans="1:4" ht="15.75">
      <c r="A3" s="43" t="s">
        <v>51</v>
      </c>
      <c r="B3" s="16"/>
      <c r="C3" s="16"/>
      <c r="D3" s="17"/>
    </row>
    <row r="4" spans="1:4" ht="15.75">
      <c r="A4" s="44" t="str">
        <f>kAppName</f>
        <v>-</v>
      </c>
      <c r="B4" s="18"/>
      <c r="C4" s="18"/>
      <c r="D4" s="19"/>
    </row>
    <row r="5" spans="1:4" ht="11.25">
      <c r="A5" s="39" t="str">
        <f>"Version "&amp;kVersion</f>
        <v>Version 21-Nov-2005A</v>
      </c>
      <c r="B5" s="18"/>
      <c r="C5" s="18"/>
      <c r="D5" s="19"/>
    </row>
    <row r="6" spans="1:4" ht="12" thickBot="1">
      <c r="A6" s="55" t="s">
        <v>19</v>
      </c>
      <c r="B6" s="67" t="s">
        <v>20</v>
      </c>
      <c r="C6" s="56" t="s">
        <v>52</v>
      </c>
      <c r="D6" s="57" t="s">
        <v>21</v>
      </c>
    </row>
    <row r="7" spans="1:4" ht="11.25">
      <c r="A7" s="66"/>
      <c r="B7" s="68"/>
      <c r="C7" s="66"/>
      <c r="D7" s="47"/>
    </row>
    <row r="8" spans="1:4" ht="11.25">
      <c r="A8" s="66"/>
      <c r="B8" s="68"/>
      <c r="C8" s="66"/>
      <c r="D8" s="47"/>
    </row>
    <row r="9" spans="1:4" ht="11.25">
      <c r="A9" s="66"/>
      <c r="B9" s="68"/>
      <c r="C9" s="66"/>
      <c r="D9" s="47"/>
    </row>
    <row r="10" spans="1:4" ht="11.25">
      <c r="A10" s="66"/>
      <c r="B10" s="68"/>
      <c r="C10" s="66"/>
      <c r="D10" s="47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&amp;L&amp;8&amp;D &amp;T&amp;C&amp;8&amp;Z&amp;F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9" sqref="F29"/>
    </sheetView>
  </sheetViews>
  <sheetFormatPr defaultColWidth="9.83203125" defaultRowHeight="11.25"/>
  <cols>
    <col min="1" max="1" width="22" style="0" customWidth="1"/>
    <col min="2" max="2" width="19.83203125" style="0" bestFit="1" customWidth="1"/>
  </cols>
  <sheetData>
    <row r="1" spans="1:2" ht="15.75">
      <c r="A1" s="43" t="s">
        <v>2</v>
      </c>
      <c r="B1" s="17"/>
    </row>
    <row r="2" spans="1:2" ht="15.75">
      <c r="A2" s="44" t="str">
        <f>kAppName</f>
        <v>-</v>
      </c>
      <c r="B2" s="19"/>
    </row>
    <row r="3" spans="1:2" ht="11.25">
      <c r="A3" s="30"/>
      <c r="B3" s="19"/>
    </row>
    <row r="4" spans="1:2" ht="12" thickBot="1">
      <c r="A4" s="31"/>
      <c r="B4" s="25"/>
    </row>
    <row r="5" spans="1:2" ht="11.25">
      <c r="A5" s="7"/>
      <c r="B5" s="4"/>
    </row>
    <row r="6" spans="1:2" ht="11.25">
      <c r="A6" s="7" t="s">
        <v>12</v>
      </c>
      <c r="B6" s="4" t="s">
        <v>134</v>
      </c>
    </row>
    <row r="7" spans="1:2" ht="11.25">
      <c r="A7" s="11" t="s">
        <v>16</v>
      </c>
      <c r="B7" s="4" t="s">
        <v>137</v>
      </c>
    </row>
    <row r="8" spans="1:2" ht="11.25">
      <c r="A8" s="7" t="s">
        <v>6</v>
      </c>
      <c r="B8" s="4" t="s">
        <v>142</v>
      </c>
    </row>
    <row r="9" spans="1:2" ht="11.25">
      <c r="A9" s="7" t="s">
        <v>152</v>
      </c>
      <c r="B9" s="4">
        <v>0.34</v>
      </c>
    </row>
    <row r="10" spans="1:2" ht="11.25">
      <c r="A10" s="7" t="s">
        <v>3</v>
      </c>
      <c r="B10" s="12">
        <f>wYear</f>
        <v>2005</v>
      </c>
    </row>
    <row r="11" spans="1:2" ht="11.25">
      <c r="A11" s="7" t="s">
        <v>133</v>
      </c>
      <c r="B11" s="4">
        <f>IF(wMonth="",0,MONTH(DATE(1,MONTH(DATEVALUE("1-"&amp;wMonth))-kStartMonYear+1,1)))</f>
        <v>1</v>
      </c>
    </row>
    <row r="12" spans="1:2" ht="11.25">
      <c r="A12" s="7" t="s">
        <v>7</v>
      </c>
      <c r="B12" s="4">
        <v>1</v>
      </c>
    </row>
    <row r="13" spans="1:2" ht="11.25">
      <c r="A13" s="7" t="s">
        <v>4</v>
      </c>
      <c r="B13" s="4" t="str">
        <f ca="1">TEXT(NOW(),"d-mmm-yyyy h:mm AM/PM ")</f>
        <v>1-Oct-2012 12:09 p.m. </v>
      </c>
    </row>
    <row r="14" spans="1:2" ht="11.25">
      <c r="A14" s="7" t="s">
        <v>132</v>
      </c>
      <c r="B14" s="4" t="b">
        <v>1</v>
      </c>
    </row>
    <row r="15" spans="1:2" ht="6" customHeight="1" thickBot="1">
      <c r="A15" s="9"/>
      <c r="B15" s="5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4"/>
  <headerFooter alignWithMargins="0">
    <oddFooter>&amp;L&amp;8&amp;D &amp;T&amp;C&amp;8&amp;Z&amp;F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J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A4"/>
    </sheetView>
  </sheetViews>
  <sheetFormatPr defaultColWidth="9.33203125" defaultRowHeight="11.25"/>
  <sheetData>
    <row r="1" spans="1:10" ht="15.75">
      <c r="A1" s="43" t="s">
        <v>91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4" t="str">
        <f>kAppName</f>
        <v>-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1.25">
      <c r="A3" s="39"/>
      <c r="B3" s="18"/>
      <c r="C3" s="18"/>
      <c r="D3" s="18"/>
      <c r="E3" s="18"/>
      <c r="F3" s="18"/>
      <c r="G3" s="18"/>
      <c r="H3" s="18"/>
      <c r="I3" s="18"/>
      <c r="J3" s="19"/>
    </row>
    <row r="4" spans="1:10" ht="12" thickBot="1">
      <c r="A4" s="20"/>
      <c r="B4" s="21"/>
      <c r="C4" s="21"/>
      <c r="D4" s="21"/>
      <c r="E4" s="21"/>
      <c r="F4" s="21"/>
      <c r="G4" s="21"/>
      <c r="H4" s="21"/>
      <c r="I4" s="21"/>
      <c r="J4" s="25"/>
    </row>
    <row r="6" ht="11.25">
      <c r="A6" t="s">
        <v>13</v>
      </c>
    </row>
    <row r="7" ht="11.25">
      <c r="A7" s="40">
        <v>2005</v>
      </c>
    </row>
    <row r="8" ht="11.25">
      <c r="A8" s="41">
        <v>2006</v>
      </c>
    </row>
    <row r="9" ht="11.25">
      <c r="A9" s="41">
        <v>2007</v>
      </c>
    </row>
    <row r="10" ht="11.25">
      <c r="A10" s="41">
        <v>2008</v>
      </c>
    </row>
    <row r="11" ht="11.25">
      <c r="A11" s="41">
        <v>2009</v>
      </c>
    </row>
    <row r="12" ht="11.25">
      <c r="A12" s="41">
        <v>2010</v>
      </c>
    </row>
    <row r="13" ht="11.25">
      <c r="A13" s="41">
        <v>2011</v>
      </c>
    </row>
    <row r="14" ht="11.25">
      <c r="A14" s="41">
        <v>2012</v>
      </c>
    </row>
    <row r="15" ht="11.25">
      <c r="A15" s="41">
        <v>2013</v>
      </c>
    </row>
    <row r="16" ht="11.25">
      <c r="A16" s="42">
        <v>2014</v>
      </c>
    </row>
    <row r="17" ht="11.25">
      <c r="A17" t="s">
        <v>24</v>
      </c>
    </row>
    <row r="18" ht="11.25">
      <c r="A18" s="40"/>
    </row>
    <row r="19" ht="11.25">
      <c r="A19" s="41" t="s">
        <v>25</v>
      </c>
    </row>
    <row r="20" ht="11.25">
      <c r="A20" s="41" t="s">
        <v>26</v>
      </c>
    </row>
    <row r="21" ht="11.25">
      <c r="A21" s="41" t="s">
        <v>27</v>
      </c>
    </row>
    <row r="22" ht="11.25">
      <c r="A22" s="41" t="s">
        <v>28</v>
      </c>
    </row>
    <row r="23" ht="11.25">
      <c r="A23" s="41" t="s">
        <v>29</v>
      </c>
    </row>
    <row r="24" ht="11.25">
      <c r="A24" s="41" t="s">
        <v>30</v>
      </c>
    </row>
    <row r="25" ht="11.25">
      <c r="A25" s="41" t="s">
        <v>31</v>
      </c>
    </row>
    <row r="26" ht="11.25">
      <c r="A26" s="41" t="s">
        <v>32</v>
      </c>
    </row>
    <row r="27" ht="11.25">
      <c r="A27" s="41" t="s">
        <v>33</v>
      </c>
    </row>
    <row r="28" ht="11.25">
      <c r="A28" s="41" t="s">
        <v>34</v>
      </c>
    </row>
    <row r="29" ht="11.25">
      <c r="A29" s="41" t="s">
        <v>35</v>
      </c>
    </row>
    <row r="30" ht="11.25">
      <c r="A30" s="42" t="s">
        <v>36</v>
      </c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&amp;L&amp;8&amp;D &amp;T&amp;C&amp;8&amp;Z&amp;F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H36"/>
  <sheetViews>
    <sheetView zoomScalePageLayoutView="0" workbookViewId="0" topLeftCell="A1">
      <selection activeCell="C3" sqref="C3"/>
    </sheetView>
  </sheetViews>
  <sheetFormatPr defaultColWidth="9.33203125" defaultRowHeight="11.25"/>
  <cols>
    <col min="3" max="3" width="32.66015625" style="0" customWidth="1"/>
  </cols>
  <sheetData>
    <row r="1" spans="1:8" ht="11.25">
      <c r="A1" s="13"/>
      <c r="B1" s="13"/>
      <c r="C1" s="13"/>
      <c r="D1" s="13"/>
      <c r="E1" s="13"/>
      <c r="F1" s="13"/>
      <c r="G1" s="13"/>
      <c r="H1" s="13"/>
    </row>
    <row r="2" spans="1:8" ht="11.25">
      <c r="A2" s="13"/>
      <c r="B2" s="13"/>
      <c r="C2" s="34" t="s">
        <v>120</v>
      </c>
      <c r="D2" s="13"/>
      <c r="E2" s="13"/>
      <c r="F2" s="13"/>
      <c r="G2" s="13"/>
      <c r="H2" s="13"/>
    </row>
    <row r="3" spans="1:8" ht="11.25">
      <c r="A3" s="13"/>
      <c r="B3" s="13"/>
      <c r="C3" s="13"/>
      <c r="D3" s="13"/>
      <c r="E3" s="13"/>
      <c r="F3" s="13"/>
      <c r="G3" s="13"/>
      <c r="H3" s="13"/>
    </row>
    <row r="4" spans="1:8" ht="15.75">
      <c r="A4" s="13"/>
      <c r="B4" s="13"/>
      <c r="C4" s="35" t="str">
        <f>kAppName</f>
        <v>-</v>
      </c>
      <c r="D4" s="13"/>
      <c r="E4" s="13"/>
      <c r="F4" s="13"/>
      <c r="G4" s="13"/>
      <c r="H4" s="13"/>
    </row>
    <row r="5" spans="1:8" ht="11.25">
      <c r="A5" s="13"/>
      <c r="B5" s="13"/>
      <c r="C5" s="36" t="str">
        <f>"Version "&amp;kVersion</f>
        <v>Version 21-Nov-2005A</v>
      </c>
      <c r="D5" s="13"/>
      <c r="E5" s="13"/>
      <c r="F5" s="13"/>
      <c r="G5" s="13"/>
      <c r="H5" s="13"/>
    </row>
    <row r="6" spans="1:8" ht="11.25">
      <c r="A6" s="13"/>
      <c r="B6" s="13"/>
      <c r="C6" s="13"/>
      <c r="D6" s="13"/>
      <c r="E6" s="13"/>
      <c r="F6" s="13"/>
      <c r="G6" s="13"/>
      <c r="H6" s="13"/>
    </row>
    <row r="7" spans="1:8" ht="11.25">
      <c r="A7" s="13"/>
      <c r="B7" s="13" t="s">
        <v>11</v>
      </c>
      <c r="C7" s="3">
        <v>2005</v>
      </c>
      <c r="D7" s="13"/>
      <c r="E7" s="13"/>
      <c r="F7" s="13"/>
      <c r="G7" s="13"/>
      <c r="H7" s="13"/>
    </row>
    <row r="8" spans="1:8" ht="11.25">
      <c r="A8" s="13"/>
      <c r="B8" s="13"/>
      <c r="C8" s="13"/>
      <c r="D8" s="13"/>
      <c r="E8" s="13"/>
      <c r="F8" s="13"/>
      <c r="G8" s="13"/>
      <c r="H8" s="13"/>
    </row>
    <row r="9" spans="1:8" ht="11.25">
      <c r="A9" s="13"/>
      <c r="B9" s="13" t="s">
        <v>14</v>
      </c>
      <c r="C9" s="2" t="s">
        <v>25</v>
      </c>
      <c r="D9" s="13"/>
      <c r="E9" s="13"/>
      <c r="F9" s="13"/>
      <c r="G9" s="13"/>
      <c r="H9" s="13"/>
    </row>
    <row r="10" spans="1:8" ht="11.25">
      <c r="A10" s="13"/>
      <c r="B10" s="13"/>
      <c r="C10" s="13"/>
      <c r="D10" s="13"/>
      <c r="E10" s="13"/>
      <c r="F10" s="13"/>
      <c r="G10" s="13"/>
      <c r="H10" s="13"/>
    </row>
    <row r="11" spans="1:8" ht="11.25">
      <c r="A11" s="13"/>
      <c r="B11" s="13"/>
      <c r="C11" s="13"/>
      <c r="D11" s="13"/>
      <c r="E11" s="13"/>
      <c r="F11" s="13"/>
      <c r="G11" s="13"/>
      <c r="H11" s="13"/>
    </row>
    <row r="12" spans="1:8" ht="11.25">
      <c r="A12" s="13"/>
      <c r="B12" s="13"/>
      <c r="C12" s="37" t="s">
        <v>66</v>
      </c>
      <c r="D12" s="13"/>
      <c r="E12" s="13"/>
      <c r="F12" s="13"/>
      <c r="G12" s="13"/>
      <c r="H12" s="13"/>
    </row>
    <row r="13" spans="1:8" ht="11.25">
      <c r="A13" s="13"/>
      <c r="B13" s="13"/>
      <c r="C13" s="13"/>
      <c r="D13" s="13"/>
      <c r="E13" s="13"/>
      <c r="F13" s="13"/>
      <c r="G13" s="13"/>
      <c r="H13" s="13"/>
    </row>
    <row r="14" spans="1:8" ht="11.25">
      <c r="A14" s="13"/>
      <c r="B14" s="13"/>
      <c r="C14" s="37" t="s">
        <v>67</v>
      </c>
      <c r="D14" s="13"/>
      <c r="E14" s="13"/>
      <c r="F14" s="13"/>
      <c r="G14" s="13"/>
      <c r="H14" s="13"/>
    </row>
    <row r="15" spans="1:8" ht="11.25">
      <c r="A15" s="13"/>
      <c r="B15" s="13"/>
      <c r="C15" s="13"/>
      <c r="D15" s="13"/>
      <c r="E15" s="13"/>
      <c r="F15" s="13"/>
      <c r="G15" s="13"/>
      <c r="H15" s="13"/>
    </row>
    <row r="16" spans="1:8" ht="11.25">
      <c r="A16" s="13"/>
      <c r="B16" s="13"/>
      <c r="C16" s="13"/>
      <c r="D16" s="13"/>
      <c r="E16" s="13"/>
      <c r="F16" s="13"/>
      <c r="G16" s="13"/>
      <c r="H16" s="13"/>
    </row>
    <row r="17" spans="1:8" ht="11.25">
      <c r="A17" s="13"/>
      <c r="B17" s="13"/>
      <c r="C17" s="13"/>
      <c r="D17" s="13"/>
      <c r="E17" s="13"/>
      <c r="F17" s="13"/>
      <c r="G17" s="13"/>
      <c r="H17" s="13"/>
    </row>
    <row r="18" spans="1:8" ht="11.25">
      <c r="A18" s="13"/>
      <c r="B18" s="13"/>
      <c r="C18" s="13"/>
      <c r="D18" s="13"/>
      <c r="E18" s="13"/>
      <c r="F18" s="13"/>
      <c r="G18" s="13"/>
      <c r="H18" s="13"/>
    </row>
    <row r="19" spans="1:8" ht="11.25">
      <c r="A19" s="13"/>
      <c r="B19" s="13"/>
      <c r="C19" s="13"/>
      <c r="D19" s="13"/>
      <c r="E19" s="13"/>
      <c r="F19" s="13"/>
      <c r="G19" s="13"/>
      <c r="H19" s="13"/>
    </row>
    <row r="20" spans="1:8" ht="11.25">
      <c r="A20" s="13"/>
      <c r="B20" s="13"/>
      <c r="C20" s="23"/>
      <c r="D20" s="13"/>
      <c r="E20" s="13"/>
      <c r="F20" s="13"/>
      <c r="G20" s="13"/>
      <c r="H20" s="13"/>
    </row>
    <row r="21" spans="1:8" ht="11.25">
      <c r="A21" s="13"/>
      <c r="B21" s="13"/>
      <c r="C21" s="13"/>
      <c r="D21" s="13"/>
      <c r="E21" s="13"/>
      <c r="F21" s="13"/>
      <c r="G21" s="13"/>
      <c r="H21" s="13"/>
    </row>
    <row r="22" spans="1:8" ht="11.25">
      <c r="A22" s="13"/>
      <c r="B22" s="13"/>
      <c r="C22" s="13"/>
      <c r="D22" s="13"/>
      <c r="E22" s="13"/>
      <c r="F22" s="13"/>
      <c r="G22" s="13"/>
      <c r="H22" s="13"/>
    </row>
    <row r="23" spans="1:8" ht="11.25">
      <c r="A23" s="13"/>
      <c r="B23" s="13"/>
      <c r="C23" s="13"/>
      <c r="D23" s="13"/>
      <c r="E23" s="13"/>
      <c r="F23" s="13"/>
      <c r="G23" s="13"/>
      <c r="H23" s="13"/>
    </row>
    <row r="24" spans="1:8" ht="11.25">
      <c r="A24" s="13"/>
      <c r="B24" s="13"/>
      <c r="C24" s="13"/>
      <c r="D24" s="13"/>
      <c r="E24" s="13"/>
      <c r="F24" s="13"/>
      <c r="G24" s="13"/>
      <c r="H24" s="13"/>
    </row>
    <row r="25" spans="1:8" ht="11.25">
      <c r="A25" s="13"/>
      <c r="B25" s="13"/>
      <c r="C25" s="13"/>
      <c r="D25" s="13"/>
      <c r="E25" s="13"/>
      <c r="F25" s="13"/>
      <c r="G25" s="13"/>
      <c r="H25" s="13"/>
    </row>
    <row r="26" spans="1:8" ht="11.25">
      <c r="A26" s="13"/>
      <c r="B26" s="13"/>
      <c r="C26" s="13"/>
      <c r="D26" s="13"/>
      <c r="E26" s="13"/>
      <c r="F26" s="13"/>
      <c r="G26" s="13"/>
      <c r="H26" s="13"/>
    </row>
    <row r="27" spans="1:8" ht="11.25">
      <c r="A27" s="13"/>
      <c r="B27" s="13"/>
      <c r="C27" s="13"/>
      <c r="D27" s="13"/>
      <c r="E27" s="13"/>
      <c r="F27" s="13"/>
      <c r="G27" s="13"/>
      <c r="H27" s="13"/>
    </row>
    <row r="28" spans="1:8" ht="11.25">
      <c r="A28" s="13"/>
      <c r="B28" s="13"/>
      <c r="C28" s="13"/>
      <c r="D28" s="13"/>
      <c r="E28" s="13"/>
      <c r="F28" s="13"/>
      <c r="G28" s="13"/>
      <c r="H28" s="13"/>
    </row>
    <row r="29" spans="1:8" ht="11.25">
      <c r="A29" s="13"/>
      <c r="B29" s="13"/>
      <c r="C29" s="13"/>
      <c r="D29" s="13"/>
      <c r="E29" s="13"/>
      <c r="F29" s="13"/>
      <c r="G29" s="13"/>
      <c r="H29" s="13"/>
    </row>
    <row r="30" spans="1:8" ht="11.25">
      <c r="A30" s="13"/>
      <c r="B30" s="13"/>
      <c r="C30" s="13"/>
      <c r="D30" s="13"/>
      <c r="E30" s="13"/>
      <c r="F30" s="13"/>
      <c r="G30" s="13"/>
      <c r="H30" s="13"/>
    </row>
    <row r="31" spans="1:8" ht="11.25">
      <c r="A31" s="13"/>
      <c r="B31" s="13"/>
      <c r="C31" s="13"/>
      <c r="D31" s="13"/>
      <c r="E31" s="13"/>
      <c r="F31" s="13"/>
      <c r="G31" s="13"/>
      <c r="H31" s="13"/>
    </row>
    <row r="32" spans="1:8" ht="11.25">
      <c r="A32" s="13"/>
      <c r="B32" s="13"/>
      <c r="C32" s="13"/>
      <c r="D32" s="13"/>
      <c r="E32" s="13"/>
      <c r="F32" s="13"/>
      <c r="G32" s="13"/>
      <c r="H32" s="13"/>
    </row>
    <row r="33" spans="1:8" ht="11.25">
      <c r="A33" s="13"/>
      <c r="B33" s="13"/>
      <c r="C33" s="13"/>
      <c r="D33" s="13"/>
      <c r="E33" s="13"/>
      <c r="F33" s="13"/>
      <c r="G33" s="13"/>
      <c r="H33" s="13"/>
    </row>
    <row r="34" spans="1:8" ht="11.25">
      <c r="A34" s="13"/>
      <c r="B34" s="13"/>
      <c r="C34" s="13"/>
      <c r="D34" s="13"/>
      <c r="E34" s="13"/>
      <c r="F34" s="13"/>
      <c r="G34" s="13"/>
      <c r="H34" s="13"/>
    </row>
    <row r="35" spans="1:8" ht="11.25">
      <c r="A35" s="13"/>
      <c r="B35" s="13"/>
      <c r="C35" s="13"/>
      <c r="D35" s="13"/>
      <c r="E35" s="13"/>
      <c r="F35" s="13"/>
      <c r="G35" s="13"/>
      <c r="H35" s="13"/>
    </row>
    <row r="36" spans="1:8" ht="11.25">
      <c r="A36" s="13"/>
      <c r="B36" s="13"/>
      <c r="C36" s="13"/>
      <c r="D36" s="13"/>
      <c r="E36" s="13"/>
      <c r="F36" s="13"/>
      <c r="G36" s="13"/>
      <c r="H36" s="13"/>
    </row>
  </sheetData>
  <sheetProtection autoFilter="0"/>
  <dataValidations count="2">
    <dataValidation type="list" showInputMessage="1" showErrorMessage="1" error="Select a year from the list." sqref="C7">
      <formula1>dlYears</formula1>
    </dataValidation>
    <dataValidation type="list" showInputMessage="1" showErrorMessage="1" error="Select a month from the list." sqref="C9">
      <formula1>dlMonths</formula1>
    </dataValidation>
  </dataValidations>
  <hyperlinks>
    <hyperlink ref="C12" location="gProcGetStarted" display="View getting started help"/>
    <hyperlink ref="C14" location="afbMenu" display="Go to Menu sheet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&amp;L&amp;8&amp;D &amp;T&amp;C&amp;8&amp;Z&amp;F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8"/>
  </sheetPr>
  <dimension ref="A1:AO43"/>
  <sheetViews>
    <sheetView zoomScalePageLayoutView="0" workbookViewId="0" topLeftCell="AJ4">
      <pane xSplit="1" ySplit="4" topLeftCell="AK8" activePane="bottomRight" state="frozen"/>
      <selection pane="topLeft" activeCell="AJ4" sqref="AJ4"/>
      <selection pane="topRight" activeCell="AK4" sqref="AK4"/>
      <selection pane="bottomLeft" activeCell="AJ8" sqref="AJ8"/>
      <selection pane="bottomRight" activeCell="AL10" sqref="AL10"/>
    </sheetView>
  </sheetViews>
  <sheetFormatPr defaultColWidth="9.33203125" defaultRowHeight="11.25"/>
  <cols>
    <col min="1" max="1" width="40.5" style="0" bestFit="1" customWidth="1"/>
    <col min="2" max="2" width="45.83203125" style="0" customWidth="1"/>
    <col min="3" max="3" width="14.33203125" style="0" customWidth="1"/>
    <col min="4" max="4" width="22.33203125" style="0" customWidth="1"/>
    <col min="5" max="5" width="27.83203125" style="0" customWidth="1"/>
    <col min="6" max="6" width="8" style="0" bestFit="1" customWidth="1"/>
    <col min="7" max="7" width="25.83203125" style="0" customWidth="1"/>
    <col min="8" max="8" width="40.5" style="27" bestFit="1" customWidth="1"/>
    <col min="9" max="9" width="45.83203125" style="0" customWidth="1"/>
    <col min="10" max="10" width="14.33203125" style="0" customWidth="1"/>
    <col min="11" max="11" width="12.33203125" style="0" customWidth="1"/>
    <col min="12" max="12" width="27.83203125" style="0" customWidth="1"/>
    <col min="13" max="13" width="8" style="0" bestFit="1" customWidth="1"/>
    <col min="14" max="14" width="25.83203125" style="0" customWidth="1"/>
    <col min="15" max="15" width="40.5" style="27" bestFit="1" customWidth="1"/>
    <col min="16" max="16" width="45.83203125" style="0" customWidth="1"/>
    <col min="17" max="17" width="14.33203125" style="0" customWidth="1"/>
    <col min="18" max="18" width="12.33203125" style="0" customWidth="1"/>
    <col min="19" max="19" width="27.83203125" style="0" customWidth="1"/>
    <col min="20" max="20" width="8" style="0" bestFit="1" customWidth="1"/>
    <col min="21" max="21" width="25.83203125" style="0" customWidth="1"/>
    <col min="22" max="22" width="40.5" style="27" bestFit="1" customWidth="1"/>
    <col min="23" max="23" width="45.83203125" style="0" customWidth="1"/>
    <col min="24" max="24" width="14.33203125" style="0" customWidth="1"/>
    <col min="25" max="25" width="12.33203125" style="0" customWidth="1"/>
    <col min="26" max="26" width="27.83203125" style="0" customWidth="1"/>
    <col min="27" max="27" width="8" style="0" bestFit="1" customWidth="1"/>
    <col min="28" max="28" width="25.83203125" style="0" customWidth="1"/>
    <col min="29" max="29" width="40.5" style="27" bestFit="1" customWidth="1"/>
    <col min="30" max="30" width="45.83203125" style="0" customWidth="1"/>
    <col min="31" max="31" width="14.33203125" style="0" customWidth="1"/>
    <col min="32" max="32" width="12.33203125" style="0" customWidth="1"/>
    <col min="33" max="33" width="27.83203125" style="0" customWidth="1"/>
    <col min="34" max="34" width="8" style="0" bestFit="1" customWidth="1"/>
    <col min="35" max="35" width="25.83203125" style="0" customWidth="1"/>
    <col min="36" max="36" width="1.83203125" style="0" customWidth="1"/>
    <col min="37" max="41" width="30.83203125" style="0" customWidth="1"/>
  </cols>
  <sheetData>
    <row r="1" spans="1:41" ht="12.75">
      <c r="A1" s="59" t="s">
        <v>89</v>
      </c>
      <c r="E1" t="s">
        <v>38</v>
      </c>
      <c r="G1" s="24" t="str">
        <f>E1&amp;IF(F1="",""," ("&amp;F1&amp;")")</f>
        <v>Copy of formula</v>
      </c>
      <c r="L1" t="s">
        <v>38</v>
      </c>
      <c r="N1" s="24" t="str">
        <f>L1&amp;IF(M1="",""," ("&amp;M1&amp;")")</f>
        <v>Copy of formula</v>
      </c>
      <c r="S1" t="s">
        <v>38</v>
      </c>
      <c r="U1" s="24" t="str">
        <f>S1&amp;IF(T1="",""," ("&amp;T1&amp;")")</f>
        <v>Copy of formula</v>
      </c>
      <c r="Z1" t="s">
        <v>38</v>
      </c>
      <c r="AB1" s="24" t="str">
        <f>Z1&amp;IF(AA1="",""," ("&amp;AA1&amp;")")</f>
        <v>Copy of formula</v>
      </c>
      <c r="AG1" t="s">
        <v>38</v>
      </c>
      <c r="AI1" s="24" t="str">
        <f>AG1&amp;IF(AH1="",""," ("&amp;AH1&amp;")")</f>
        <v>Copy of formula</v>
      </c>
      <c r="AJ1" s="15"/>
      <c r="AK1" s="62" t="str">
        <f>HYPERLINK(IF(TRIM(B1)="","#"&amp;IF(TRIM(D1)="","'"&amp;C1&amp;"'!"&amp;$D$5,IF(TRIM(C1)="","",IF(ISERR(FIND("!",D1)),"'"&amp;C1&amp;"'!",""))&amp;D1),IF(TRIM(D1)="",B1&amp;"#'"&amp;C1&amp;"'!"&amp;$D$4,B1&amp;"#"&amp;D1)),G1)</f>
        <v>Copy of formula</v>
      </c>
      <c r="AL1" s="33" t="str">
        <f>HYPERLINK(IF(TRIM(I1)="","#"&amp;IF(TRIM(K1)="","'"&amp;J1&amp;"'!"&amp;$D$4,IF(TRIM(J1)="","",IF(ISERR(FIND("!",K1)),"'"&amp;J1&amp;"'!",""))&amp;K1),IF(TRIM(K1)="",I1&amp;"#'"&amp;J1&amp;"'!"&amp;$D$4,I1&amp;"#"&amp;K1)),N1)</f>
        <v>Copy of formula</v>
      </c>
      <c r="AM1" s="33" t="str">
        <f>HYPERLINK(IF(TRIM(P1)="","#"&amp;IF(TRIM(R1)="","'"&amp;Q1&amp;"'!"&amp;$D$4,IF(TRIM(Q1)="","",IF(ISERR(FIND("!",R1)),"'"&amp;Q1&amp;"'!",""))&amp;R1),IF(TRIM(R1)="",P1&amp;"#'"&amp;Q1&amp;"'!"&amp;$D$4,P1&amp;"#"&amp;R1)),U1)</f>
        <v>Copy of formula</v>
      </c>
      <c r="AN1" s="33" t="str">
        <f>HYPERLINK(IF(TRIM(W1)="","#"&amp;IF(TRIM(Y1)="","'"&amp;X1&amp;"'!"&amp;$D$4,IF(TRIM(X1)="","",IF(ISERR(FIND("!",Y1)),"'"&amp;X1&amp;"'!",""))&amp;Y1),IF(TRIM(Y1)="",W1&amp;"#'"&amp;X1&amp;"'!"&amp;$D$4,W1&amp;"#"&amp;Y1)),AB1)</f>
        <v>Copy of formula</v>
      </c>
      <c r="AO1" s="33" t="str">
        <f>HYPERLINK(IF(TRIM(AD1)="","#"&amp;IF(TRIM(AF1)="","'"&amp;AE1&amp;"'!"&amp;$D$4,IF(TRIM(AE1)="","",IF(ISERR(FIND("!",AF1)),"'"&amp;AE1&amp;"'!",""))&amp;AF1),IF(TRIM(AF1)="",AD1&amp;"#'"&amp;AE1&amp;"'!"&amp;$D$4,AD1&amp;"#"&amp;AF1)),AI1)</f>
        <v>Copy of formula</v>
      </c>
    </row>
    <row r="2" ht="11.25"/>
    <row r="3" ht="11.25"/>
    <row r="4" spans="5:41" ht="15.75">
      <c r="E4" s="24"/>
      <c r="F4" s="24"/>
      <c r="G4" s="24"/>
      <c r="H4" s="28"/>
      <c r="I4" s="24"/>
      <c r="J4" s="24"/>
      <c r="K4" s="24"/>
      <c r="L4" s="24"/>
      <c r="M4" s="24"/>
      <c r="N4" s="24"/>
      <c r="O4" s="28"/>
      <c r="P4" s="24"/>
      <c r="Q4" s="24"/>
      <c r="R4" s="24"/>
      <c r="S4" s="24"/>
      <c r="T4" s="24"/>
      <c r="U4" s="24"/>
      <c r="V4" s="28"/>
      <c r="W4" s="24"/>
      <c r="X4" s="24"/>
      <c r="Y4" s="24"/>
      <c r="Z4" s="24"/>
      <c r="AA4" s="24"/>
      <c r="AB4" s="24"/>
      <c r="AC4" s="28"/>
      <c r="AD4" s="24"/>
      <c r="AE4" s="24"/>
      <c r="AF4" s="24"/>
      <c r="AG4" s="24"/>
      <c r="AH4" s="24"/>
      <c r="AI4" s="24"/>
      <c r="AJ4" s="15"/>
      <c r="AK4" s="60" t="s">
        <v>47</v>
      </c>
      <c r="AL4" s="13" t="str">
        <f>kOrgName</f>
        <v>BigCo Ltd</v>
      </c>
      <c r="AM4" s="13"/>
      <c r="AN4" s="13"/>
      <c r="AO4" s="13"/>
    </row>
    <row r="5" spans="4:41" ht="15.75">
      <c r="D5" t="s">
        <v>48</v>
      </c>
      <c r="E5" s="24"/>
      <c r="F5" s="24"/>
      <c r="G5" s="24"/>
      <c r="H5" s="28"/>
      <c r="I5" s="24"/>
      <c r="J5" s="24"/>
      <c r="K5" s="24"/>
      <c r="L5" s="24"/>
      <c r="M5" s="24"/>
      <c r="N5" s="24"/>
      <c r="O5" s="28"/>
      <c r="P5" s="24"/>
      <c r="Q5" s="24"/>
      <c r="R5" s="24"/>
      <c r="S5" s="24"/>
      <c r="T5" s="24"/>
      <c r="U5" s="24"/>
      <c r="V5" s="28"/>
      <c r="W5" s="24"/>
      <c r="X5" s="24"/>
      <c r="Y5" s="24"/>
      <c r="Z5" s="24"/>
      <c r="AA5" s="24"/>
      <c r="AB5" s="24"/>
      <c r="AC5" s="28"/>
      <c r="AD5" s="24"/>
      <c r="AE5" s="24"/>
      <c r="AF5" s="24"/>
      <c r="AG5" s="24"/>
      <c r="AH5" s="24"/>
      <c r="AI5" s="24"/>
      <c r="AJ5" s="15"/>
      <c r="AK5" s="60" t="str">
        <f>kAppName</f>
        <v>-</v>
      </c>
      <c r="AL5" s="13"/>
      <c r="AM5" s="13"/>
      <c r="AN5" s="13"/>
      <c r="AO5" s="13"/>
    </row>
    <row r="6" spans="1:41" ht="11.25">
      <c r="A6" t="s">
        <v>84</v>
      </c>
      <c r="B6" t="s">
        <v>84</v>
      </c>
      <c r="C6" t="s">
        <v>84</v>
      </c>
      <c r="D6" t="s">
        <v>84</v>
      </c>
      <c r="E6" t="s">
        <v>84</v>
      </c>
      <c r="F6" t="s">
        <v>84</v>
      </c>
      <c r="G6" t="s">
        <v>84</v>
      </c>
      <c r="H6" s="27" t="s">
        <v>85</v>
      </c>
      <c r="I6" t="s">
        <v>85</v>
      </c>
      <c r="J6" t="s">
        <v>85</v>
      </c>
      <c r="K6" t="s">
        <v>85</v>
      </c>
      <c r="L6" t="s">
        <v>85</v>
      </c>
      <c r="M6" t="s">
        <v>85</v>
      </c>
      <c r="N6" t="s">
        <v>85</v>
      </c>
      <c r="O6" s="27" t="s">
        <v>86</v>
      </c>
      <c r="P6" t="s">
        <v>86</v>
      </c>
      <c r="Q6" t="s">
        <v>86</v>
      </c>
      <c r="R6" t="s">
        <v>86</v>
      </c>
      <c r="S6" t="s">
        <v>86</v>
      </c>
      <c r="T6" t="s">
        <v>86</v>
      </c>
      <c r="U6" t="s">
        <v>86</v>
      </c>
      <c r="V6" s="27" t="s">
        <v>87</v>
      </c>
      <c r="W6" t="s">
        <v>87</v>
      </c>
      <c r="X6" t="s">
        <v>87</v>
      </c>
      <c r="Y6" t="s">
        <v>87</v>
      </c>
      <c r="Z6" t="s">
        <v>87</v>
      </c>
      <c r="AA6" t="s">
        <v>87</v>
      </c>
      <c r="AB6" t="s">
        <v>87</v>
      </c>
      <c r="AC6" s="27" t="s">
        <v>88</v>
      </c>
      <c r="AD6" t="s">
        <v>88</v>
      </c>
      <c r="AE6" t="s">
        <v>88</v>
      </c>
      <c r="AF6" t="s">
        <v>88</v>
      </c>
      <c r="AG6" t="s">
        <v>88</v>
      </c>
      <c r="AH6" t="s">
        <v>88</v>
      </c>
      <c r="AI6" t="s">
        <v>88</v>
      </c>
      <c r="AJ6" s="15"/>
      <c r="AK6" s="18" t="str">
        <f>"Version "&amp;kVersion</f>
        <v>Version 21-Nov-2005A</v>
      </c>
      <c r="AL6" s="13"/>
      <c r="AM6" s="58"/>
      <c r="AN6" s="58"/>
      <c r="AO6" s="58"/>
    </row>
    <row r="7" spans="1:41" ht="11.25">
      <c r="A7" t="s">
        <v>77</v>
      </c>
      <c r="B7" t="s">
        <v>78</v>
      </c>
      <c r="C7" t="s">
        <v>0</v>
      </c>
      <c r="D7" t="s">
        <v>37</v>
      </c>
      <c r="E7" s="24" t="s">
        <v>1</v>
      </c>
      <c r="F7" s="24" t="s">
        <v>79</v>
      </c>
      <c r="G7" s="24" t="s">
        <v>83</v>
      </c>
      <c r="H7" s="27" t="s">
        <v>77</v>
      </c>
      <c r="I7" t="s">
        <v>78</v>
      </c>
      <c r="J7" t="s">
        <v>0</v>
      </c>
      <c r="K7" t="s">
        <v>37</v>
      </c>
      <c r="L7" s="24" t="s">
        <v>1</v>
      </c>
      <c r="M7" s="24" t="s">
        <v>79</v>
      </c>
      <c r="N7" s="24" t="s">
        <v>83</v>
      </c>
      <c r="O7" s="27" t="s">
        <v>77</v>
      </c>
      <c r="P7" t="s">
        <v>78</v>
      </c>
      <c r="Q7" t="s">
        <v>0</v>
      </c>
      <c r="R7" t="s">
        <v>37</v>
      </c>
      <c r="S7" s="24" t="s">
        <v>1</v>
      </c>
      <c r="T7" s="24" t="s">
        <v>79</v>
      </c>
      <c r="U7" s="24" t="s">
        <v>83</v>
      </c>
      <c r="V7" s="27" t="s">
        <v>77</v>
      </c>
      <c r="W7" t="s">
        <v>78</v>
      </c>
      <c r="X7" t="s">
        <v>0</v>
      </c>
      <c r="Y7" t="s">
        <v>37</v>
      </c>
      <c r="Z7" s="24" t="s">
        <v>1</v>
      </c>
      <c r="AA7" s="24" t="s">
        <v>79</v>
      </c>
      <c r="AB7" s="24" t="s">
        <v>83</v>
      </c>
      <c r="AC7" s="27" t="s">
        <v>77</v>
      </c>
      <c r="AD7" t="s">
        <v>78</v>
      </c>
      <c r="AE7" t="s">
        <v>0</v>
      </c>
      <c r="AF7" t="s">
        <v>37</v>
      </c>
      <c r="AG7" s="24" t="s">
        <v>1</v>
      </c>
      <c r="AH7" s="24" t="s">
        <v>79</v>
      </c>
      <c r="AI7" s="24" t="s">
        <v>83</v>
      </c>
      <c r="AJ7" s="15"/>
      <c r="AK7" s="13"/>
      <c r="AL7" s="13"/>
      <c r="AM7" s="13"/>
      <c r="AN7" s="13"/>
      <c r="AO7" s="13"/>
    </row>
    <row r="8" spans="5:41" ht="11.25">
      <c r="E8" s="24"/>
      <c r="F8" s="24"/>
      <c r="G8" s="24"/>
      <c r="H8" s="28"/>
      <c r="I8" s="24"/>
      <c r="J8" s="24"/>
      <c r="K8" s="24"/>
      <c r="L8" s="24"/>
      <c r="M8" s="24"/>
      <c r="N8" s="24"/>
      <c r="O8" s="28"/>
      <c r="P8" s="24"/>
      <c r="Q8" s="24"/>
      <c r="R8" s="24"/>
      <c r="S8" s="24"/>
      <c r="T8" s="24"/>
      <c r="U8" s="24"/>
      <c r="V8" s="28"/>
      <c r="W8" s="24"/>
      <c r="X8" s="24"/>
      <c r="Y8" s="24"/>
      <c r="Z8" s="24"/>
      <c r="AA8" s="24"/>
      <c r="AB8" s="24"/>
      <c r="AC8" s="28"/>
      <c r="AD8" s="24"/>
      <c r="AE8" s="24"/>
      <c r="AF8" s="24"/>
      <c r="AG8" s="24"/>
      <c r="AH8" s="24"/>
      <c r="AI8" s="24"/>
      <c r="AJ8" s="15"/>
      <c r="AK8" s="61" t="s">
        <v>80</v>
      </c>
      <c r="AL8" s="13"/>
      <c r="AM8" s="13"/>
      <c r="AN8" s="13"/>
      <c r="AO8" s="13"/>
    </row>
    <row r="9" spans="1:41" ht="11.25">
      <c r="A9" t="s">
        <v>81</v>
      </c>
      <c r="E9" s="24" t="s">
        <v>93</v>
      </c>
      <c r="F9" s="24" t="s">
        <v>82</v>
      </c>
      <c r="G9" s="24" t="str">
        <f>E9&amp;IF(F9="",""," ("&amp;F9&amp;")")</f>
        <v>Modify this Menu sheet (mm)</v>
      </c>
      <c r="H9" s="28"/>
      <c r="I9" s="24"/>
      <c r="J9" s="24"/>
      <c r="K9" s="24"/>
      <c r="L9" s="24"/>
      <c r="M9" s="24"/>
      <c r="N9" s="24"/>
      <c r="O9" s="28"/>
      <c r="P9" s="24"/>
      <c r="Q9" s="24"/>
      <c r="R9" s="24"/>
      <c r="S9" s="24"/>
      <c r="T9" s="24"/>
      <c r="U9" s="24"/>
      <c r="V9" s="28"/>
      <c r="W9" s="24"/>
      <c r="X9" s="24"/>
      <c r="Y9" s="24"/>
      <c r="Z9" s="24"/>
      <c r="AA9" s="24"/>
      <c r="AB9" s="24"/>
      <c r="AC9" s="28"/>
      <c r="AD9" s="24"/>
      <c r="AE9" s="24"/>
      <c r="AF9" s="24"/>
      <c r="AG9" s="24"/>
      <c r="AH9" s="24"/>
      <c r="AI9" s="24"/>
      <c r="AJ9" s="15"/>
      <c r="AK9" s="62"/>
      <c r="AL9" s="13"/>
      <c r="AM9" s="13"/>
      <c r="AN9" s="13"/>
      <c r="AO9" s="13"/>
    </row>
    <row r="10" spans="8:41" ht="11.25">
      <c r="H10" s="28"/>
      <c r="I10" s="24"/>
      <c r="J10" s="24"/>
      <c r="K10" s="24"/>
      <c r="L10" s="24"/>
      <c r="M10" s="24"/>
      <c r="N10" s="24"/>
      <c r="O10" s="28"/>
      <c r="P10" s="24"/>
      <c r="Q10" s="24"/>
      <c r="R10" s="24"/>
      <c r="S10" s="24"/>
      <c r="T10" s="24"/>
      <c r="U10" s="24"/>
      <c r="V10" s="28"/>
      <c r="W10" s="24"/>
      <c r="X10" s="24"/>
      <c r="Y10" s="24"/>
      <c r="Z10" s="24"/>
      <c r="AA10" s="24"/>
      <c r="AB10" s="24"/>
      <c r="AC10" s="28"/>
      <c r="AD10" s="24"/>
      <c r="AE10" s="24"/>
      <c r="AF10" s="24"/>
      <c r="AG10" s="24"/>
      <c r="AH10" s="24"/>
      <c r="AI10" s="24"/>
      <c r="AJ10" s="15"/>
      <c r="AK10" s="61" t="s">
        <v>9</v>
      </c>
      <c r="AL10" s="18"/>
      <c r="AM10" s="13"/>
      <c r="AN10" s="13"/>
      <c r="AO10" s="13"/>
    </row>
    <row r="11" spans="1:41" ht="11.25">
      <c r="A11" s="28"/>
      <c r="B11" s="24"/>
      <c r="C11" s="24"/>
      <c r="D11" s="24" t="s">
        <v>124</v>
      </c>
      <c r="E11" s="24" t="s">
        <v>53</v>
      </c>
      <c r="F11" s="26" t="s">
        <v>159</v>
      </c>
      <c r="G11" s="24" t="str">
        <f>E11&amp;IF(F11="",""," ("&amp;F11&amp;")")</f>
        <v>Guide (gd)</v>
      </c>
      <c r="H11" s="28"/>
      <c r="I11" s="24"/>
      <c r="J11" s="24"/>
      <c r="K11" s="24"/>
      <c r="L11" s="24"/>
      <c r="M11" s="24"/>
      <c r="N11" s="24"/>
      <c r="O11" s="28"/>
      <c r="P11" s="24"/>
      <c r="Q11" s="24"/>
      <c r="R11" s="24"/>
      <c r="S11" s="24"/>
      <c r="T11" s="24"/>
      <c r="U11" s="24"/>
      <c r="V11" s="28"/>
      <c r="W11" s="24"/>
      <c r="X11" s="24"/>
      <c r="Y11" s="24"/>
      <c r="Z11" s="24"/>
      <c r="AA11" s="24"/>
      <c r="AB11" s="24"/>
      <c r="AC11" s="28"/>
      <c r="AD11" s="24"/>
      <c r="AE11" s="24"/>
      <c r="AF11" s="24"/>
      <c r="AG11" s="24"/>
      <c r="AH11" s="24"/>
      <c r="AI11" s="24"/>
      <c r="AJ11" s="15"/>
      <c r="AK11" s="62" t="str">
        <f>HYPERLINK(IF(TRIM(B11)="","#"&amp;IF(TRIM(D11)="",C11&amp;"!"&amp;$D$5,IF(TRIM(C11)="","",IF(ISERR(FIND("!",D11)),C11&amp;"!",""))&amp;D11),IF(TRIM(D11)="",B11&amp;"#"&amp;C11&amp;"!"&amp;$D$5,B11&amp;"#"&amp;D11)),G11)</f>
        <v>Guide (gd)</v>
      </c>
      <c r="AL11" s="61"/>
      <c r="AM11" s="13"/>
      <c r="AN11" s="13"/>
      <c r="AO11" s="13"/>
    </row>
    <row r="12" spans="1:41" ht="11.25">
      <c r="A12" s="26"/>
      <c r="B12" s="24"/>
      <c r="C12" s="38" t="s">
        <v>121</v>
      </c>
      <c r="D12" s="24" t="s">
        <v>122</v>
      </c>
      <c r="E12" s="38" t="s">
        <v>51</v>
      </c>
      <c r="F12" s="26" t="s">
        <v>160</v>
      </c>
      <c r="G12" s="24" t="str">
        <f>E12&amp;IF(F12="",""," ("&amp;F12&amp;")")</f>
        <v>Changes (ch)</v>
      </c>
      <c r="H12" s="28"/>
      <c r="I12" s="24"/>
      <c r="J12" s="24"/>
      <c r="K12" s="24"/>
      <c r="L12" s="24"/>
      <c r="M12" s="24"/>
      <c r="N12" s="24"/>
      <c r="O12" s="28"/>
      <c r="P12" s="24"/>
      <c r="Q12" s="24"/>
      <c r="R12" s="24"/>
      <c r="S12" s="24"/>
      <c r="T12" s="24"/>
      <c r="U12" s="24"/>
      <c r="V12" s="28"/>
      <c r="W12" s="24"/>
      <c r="X12" s="24"/>
      <c r="Y12" s="24"/>
      <c r="Z12" s="24"/>
      <c r="AA12" s="24"/>
      <c r="AB12" s="24"/>
      <c r="AC12" s="28"/>
      <c r="AD12" s="24"/>
      <c r="AE12" s="24"/>
      <c r="AF12" s="24"/>
      <c r="AG12" s="24"/>
      <c r="AH12" s="24"/>
      <c r="AI12" s="24"/>
      <c r="AJ12" s="15"/>
      <c r="AK12" s="62" t="str">
        <f>HYPERLINK(IF(TRIM(B12)="","#"&amp;IF(TRIM(D12)="","'"&amp;C12&amp;"'!"&amp;$D$5,IF(TRIM(C12)="","",IF(ISERR(FIND("!",D12)),"'"&amp;C12&amp;"'!",""))&amp;D12),IF(TRIM(D12)="",B12&amp;"#'"&amp;C12&amp;"'!"&amp;$D$4,B12&amp;"#"&amp;D12)),G12)</f>
        <v>Changes (ch)</v>
      </c>
      <c r="AL12" s="13"/>
      <c r="AM12" s="13"/>
      <c r="AN12" s="13"/>
      <c r="AO12" s="13"/>
    </row>
    <row r="13" spans="3:41" ht="11.25">
      <c r="D13" t="s">
        <v>135</v>
      </c>
      <c r="E13" s="24" t="s">
        <v>90</v>
      </c>
      <c r="F13" s="24" t="s">
        <v>94</v>
      </c>
      <c r="G13" s="24" t="str">
        <f>E13&amp;IF(F13="",""," ("&amp;F13&amp;")")</f>
        <v>Params (pm)</v>
      </c>
      <c r="H13" s="63"/>
      <c r="I13" s="64"/>
      <c r="J13" s="64"/>
      <c r="K13" s="64"/>
      <c r="L13" s="64"/>
      <c r="M13" s="64"/>
      <c r="N13" s="64"/>
      <c r="O13" s="28"/>
      <c r="P13" s="24"/>
      <c r="Q13" s="24"/>
      <c r="R13" s="24"/>
      <c r="S13" s="24"/>
      <c r="T13" s="24"/>
      <c r="U13" s="24"/>
      <c r="V13" s="28"/>
      <c r="W13" s="24"/>
      <c r="X13" s="24"/>
      <c r="Y13" s="24"/>
      <c r="Z13" s="24"/>
      <c r="AA13" s="24"/>
      <c r="AB13" s="24"/>
      <c r="AJ13" s="15"/>
      <c r="AK13" s="62" t="str">
        <f>HYPERLINK(IF(TRIM(B13)="","#"&amp;IF(TRIM(D13)="",C13&amp;"!"&amp;$D$5,IF(TRIM(C13)="","",IF(ISERR(FIND("!",D13)),C13&amp;"!",""))&amp;D13),IF(TRIM(D13)="",B13&amp;"#"&amp;C13&amp;"!"&amp;$D$5,B13&amp;"#"&amp;D13)),G13)</f>
        <v>Params (pm)</v>
      </c>
      <c r="AL13" s="13"/>
      <c r="AM13" s="13"/>
      <c r="AN13" s="13"/>
      <c r="AO13" s="13"/>
    </row>
    <row r="14" spans="4:41" ht="11.25">
      <c r="D14" t="s">
        <v>123</v>
      </c>
      <c r="E14" s="24" t="s">
        <v>91</v>
      </c>
      <c r="F14" s="24" t="s">
        <v>161</v>
      </c>
      <c r="G14" s="24" t="str">
        <f>E14&amp;IF(F14="",""," ("&amp;F14&amp;")")</f>
        <v>Lists (ls)</v>
      </c>
      <c r="AJ14" s="15"/>
      <c r="AK14" s="62" t="str">
        <f>HYPERLINK(IF(TRIM(B14)="","#"&amp;IF(TRIM(D14)="",C14&amp;"!"&amp;$D$5,IF(TRIM(C14)="","",IF(ISERR(FIND("!",D14)),C14&amp;"!",""))&amp;D14),IF(TRIM(D14)="",B14&amp;"#"&amp;C14&amp;"!"&amp;$D$5,B14&amp;"#"&amp;D14)),G14)</f>
        <v>Lists (ls)</v>
      </c>
      <c r="AL14" s="13"/>
      <c r="AM14" s="13"/>
      <c r="AN14" s="13"/>
      <c r="AO14" s="13"/>
    </row>
    <row r="15" spans="4:41" ht="11.25">
      <c r="D15" t="s">
        <v>163</v>
      </c>
      <c r="E15" s="24" t="s">
        <v>92</v>
      </c>
      <c r="F15" s="24" t="s">
        <v>162</v>
      </c>
      <c r="G15" s="24" t="str">
        <f>E15&amp;IF(F15="",""," ("&amp;F15&amp;")")</f>
        <v>Welcome (we)</v>
      </c>
      <c r="O15" s="28"/>
      <c r="P15" s="24"/>
      <c r="Q15" s="24"/>
      <c r="R15" s="24"/>
      <c r="S15" s="24"/>
      <c r="T15" s="24"/>
      <c r="U15" s="24"/>
      <c r="V15" s="28"/>
      <c r="W15" s="24"/>
      <c r="X15" s="24"/>
      <c r="Y15" s="24"/>
      <c r="Z15" s="24"/>
      <c r="AA15" s="24"/>
      <c r="AB15" s="24"/>
      <c r="AJ15" s="15"/>
      <c r="AK15" s="62" t="str">
        <f>HYPERLINK(IF(TRIM(B15)="","#"&amp;IF(TRIM(D15)="",C15&amp;"!"&amp;$D$5,IF(TRIM(C15)="","",IF(ISERR(FIND("!",D15)),C15&amp;"!",""))&amp;D15),IF(TRIM(D15)="",B15&amp;"#"&amp;C15&amp;"!"&amp;$D$5,B15&amp;"#"&amp;D15)),G15)</f>
        <v>Welcome (we)</v>
      </c>
      <c r="AL15" s="14"/>
      <c r="AM15" s="13"/>
      <c r="AN15" s="13"/>
      <c r="AO15" s="13"/>
    </row>
    <row r="16" spans="5:41" ht="11.25">
      <c r="E16" s="24"/>
      <c r="F16" s="24"/>
      <c r="G16" s="64"/>
      <c r="H16" s="28"/>
      <c r="I16" s="24"/>
      <c r="J16" s="24"/>
      <c r="K16" s="24"/>
      <c r="L16" s="24"/>
      <c r="M16" s="24"/>
      <c r="N16" s="24"/>
      <c r="O16" s="28"/>
      <c r="P16" s="24"/>
      <c r="Q16" s="24"/>
      <c r="R16" s="24"/>
      <c r="S16" s="24"/>
      <c r="T16" s="24"/>
      <c r="U16" s="24"/>
      <c r="V16" s="28"/>
      <c r="W16" s="24"/>
      <c r="X16" s="24"/>
      <c r="Y16" s="24"/>
      <c r="Z16" s="24"/>
      <c r="AA16" s="24"/>
      <c r="AB16" s="24"/>
      <c r="AC16" s="28"/>
      <c r="AD16" s="24"/>
      <c r="AE16" s="24"/>
      <c r="AF16" s="24"/>
      <c r="AG16" s="24"/>
      <c r="AH16" s="24"/>
      <c r="AI16" s="24"/>
      <c r="AJ16" s="15"/>
      <c r="AK16" s="61" t="s">
        <v>8</v>
      </c>
      <c r="AL16" s="13"/>
      <c r="AM16" s="13"/>
      <c r="AN16" s="13"/>
      <c r="AO16" s="13"/>
    </row>
    <row r="17" spans="4:41" ht="11.25">
      <c r="D17" s="80" t="s">
        <v>173</v>
      </c>
      <c r="E17" s="38" t="s">
        <v>175</v>
      </c>
      <c r="F17" s="24" t="s">
        <v>174</v>
      </c>
      <c r="G17" s="24" t="str">
        <f>E17&amp;IF(F17="",""," ("&amp;F17&amp;")")</f>
        <v>mAct2 (a2)</v>
      </c>
      <c r="H17" s="28"/>
      <c r="I17" s="64"/>
      <c r="J17" s="64"/>
      <c r="K17" s="64"/>
      <c r="L17" s="64"/>
      <c r="M17" s="64"/>
      <c r="N17" s="64"/>
      <c r="O17" s="28"/>
      <c r="P17" s="24"/>
      <c r="Q17" s="24"/>
      <c r="R17" s="24"/>
      <c r="S17" s="24"/>
      <c r="T17" s="24"/>
      <c r="U17" s="24"/>
      <c r="V17" s="28"/>
      <c r="W17" s="24"/>
      <c r="X17" s="24"/>
      <c r="Y17" s="24"/>
      <c r="Z17" s="24"/>
      <c r="AA17" s="24"/>
      <c r="AB17" s="24"/>
      <c r="AC17" s="63"/>
      <c r="AD17" s="64"/>
      <c r="AE17" s="64"/>
      <c r="AF17" s="64"/>
      <c r="AG17" s="64"/>
      <c r="AH17" s="64"/>
      <c r="AI17" s="24"/>
      <c r="AJ17" s="15"/>
      <c r="AK17" s="62" t="str">
        <f>HYPERLINK(IF(TRIM(B17)="","#"&amp;IF(TRIM(D17)="","'"&amp;C17&amp;"'!"&amp;$D$5,IF(TRIM(C17)="","",IF(ISERR(FIND("!",D17)),"'"&amp;C17&amp;"'!",""))&amp;D17),IF(TRIM(D17)="",B17&amp;"#'"&amp;C17&amp;"'!"&amp;$D$4,B17&amp;"#"&amp;D17)),G17)</f>
        <v>mAct2 (a2)</v>
      </c>
      <c r="AL17" s="13"/>
      <c r="AM17" s="13"/>
      <c r="AN17" s="13"/>
      <c r="AO17" s="13"/>
    </row>
    <row r="18" spans="4:41" ht="11.25">
      <c r="D18" s="80" t="s">
        <v>170</v>
      </c>
      <c r="E18" s="38" t="s">
        <v>172</v>
      </c>
      <c r="F18" s="24" t="s">
        <v>171</v>
      </c>
      <c r="G18" s="24" t="str">
        <f>E18&amp;IF(F18="",""," ("&amp;F18&amp;")")</f>
        <v>mBud2 (b2)</v>
      </c>
      <c r="H18" s="63"/>
      <c r="I18" s="24"/>
      <c r="J18" s="24"/>
      <c r="K18" s="24"/>
      <c r="L18" s="24"/>
      <c r="M18" s="24"/>
      <c r="N18" s="24"/>
      <c r="O18" s="28"/>
      <c r="P18" s="24"/>
      <c r="Q18" s="24"/>
      <c r="R18" s="24"/>
      <c r="S18" s="24"/>
      <c r="T18" s="24"/>
      <c r="U18" s="24"/>
      <c r="V18" s="28"/>
      <c r="W18" s="24"/>
      <c r="X18" s="24"/>
      <c r="Y18" s="24"/>
      <c r="Z18" s="24"/>
      <c r="AA18" s="24"/>
      <c r="AB18" s="24"/>
      <c r="AC18" s="28"/>
      <c r="AD18" s="24"/>
      <c r="AE18" s="24"/>
      <c r="AF18" s="24"/>
      <c r="AG18" s="24"/>
      <c r="AH18" s="24"/>
      <c r="AI18" s="24"/>
      <c r="AJ18" s="15"/>
      <c r="AK18" s="62" t="str">
        <f>HYPERLINK(IF(TRIM(B18)="","#"&amp;IF(TRIM(D18)="","'"&amp;C18&amp;"'!"&amp;$D$5,IF(TRIM(C18)="","",IF(ISERR(FIND("!",D18)),"'"&amp;C18&amp;"'!",""))&amp;D18),IF(TRIM(D18)="",B18&amp;"#'"&amp;C18&amp;"'!"&amp;$D$4,B18&amp;"#"&amp;D18)),G18)</f>
        <v>mBud2 (b2)</v>
      </c>
      <c r="AL18" s="13"/>
      <c r="AM18" s="13"/>
      <c r="AN18" s="13"/>
      <c r="AO18" s="13"/>
    </row>
    <row r="19" spans="4:41" ht="11.25">
      <c r="D19" s="80" t="s">
        <v>167</v>
      </c>
      <c r="E19" s="38" t="s">
        <v>169</v>
      </c>
      <c r="F19" s="24" t="s">
        <v>168</v>
      </c>
      <c r="G19" s="24" t="str">
        <f>E19&amp;IF(F19="",""," ("&amp;F19&amp;")")</f>
        <v>mAct1 (a1)</v>
      </c>
      <c r="H19" s="28"/>
      <c r="I19" s="24"/>
      <c r="J19" s="24"/>
      <c r="K19" s="24"/>
      <c r="L19" s="24"/>
      <c r="M19" s="24"/>
      <c r="N19" s="24"/>
      <c r="O19" s="28"/>
      <c r="P19" s="24"/>
      <c r="Q19" s="24"/>
      <c r="R19" s="24"/>
      <c r="S19" s="24"/>
      <c r="T19" s="24"/>
      <c r="U19" s="24"/>
      <c r="V19" s="28"/>
      <c r="W19" s="24"/>
      <c r="X19" s="24"/>
      <c r="Y19" s="24"/>
      <c r="Z19" s="24"/>
      <c r="AA19" s="24"/>
      <c r="AB19" s="24"/>
      <c r="AC19" s="28"/>
      <c r="AD19" s="24"/>
      <c r="AE19" s="24"/>
      <c r="AF19" s="24"/>
      <c r="AG19" s="24"/>
      <c r="AH19" s="24"/>
      <c r="AI19" s="24"/>
      <c r="AJ19" s="15"/>
      <c r="AK19" s="62" t="str">
        <f>HYPERLINK(IF(TRIM(B19)="","#"&amp;IF(TRIM(D19)="","'"&amp;C19&amp;"'!"&amp;$D$5,IF(TRIM(C19)="","",IF(ISERR(FIND("!",D19)),"'"&amp;C19&amp;"'!",""))&amp;D19),IF(TRIM(D19)="",B19&amp;"#'"&amp;C19&amp;"'!"&amp;$D$4,B19&amp;"#"&amp;D19)),G19)</f>
        <v>mAct1 (a1)</v>
      </c>
      <c r="AL19" s="13"/>
      <c r="AM19" s="13"/>
      <c r="AN19" s="13"/>
      <c r="AO19" s="13"/>
    </row>
    <row r="20" spans="4:41" ht="11.25">
      <c r="D20" s="80" t="s">
        <v>164</v>
      </c>
      <c r="E20" s="38" t="s">
        <v>166</v>
      </c>
      <c r="F20" s="24" t="s">
        <v>165</v>
      </c>
      <c r="G20" s="24" t="str">
        <f>E20&amp;IF(F20="",""," ("&amp;F20&amp;")")</f>
        <v>mBud1 (b1)</v>
      </c>
      <c r="H20" s="28"/>
      <c r="I20" s="24"/>
      <c r="J20" s="24"/>
      <c r="K20" s="24"/>
      <c r="L20" s="24"/>
      <c r="M20" s="24"/>
      <c r="N20" s="24"/>
      <c r="O20" s="28"/>
      <c r="P20" s="24"/>
      <c r="Q20" s="24"/>
      <c r="R20" s="24"/>
      <c r="S20" s="24"/>
      <c r="T20" s="24"/>
      <c r="U20" s="24"/>
      <c r="V20" s="28"/>
      <c r="W20" s="24"/>
      <c r="X20" s="24"/>
      <c r="Y20" s="24"/>
      <c r="Z20" s="24"/>
      <c r="AA20" s="24"/>
      <c r="AB20" s="24"/>
      <c r="AC20" s="28"/>
      <c r="AD20" s="24"/>
      <c r="AE20" s="24"/>
      <c r="AF20" s="24"/>
      <c r="AG20" s="24"/>
      <c r="AH20" s="24"/>
      <c r="AI20" s="24"/>
      <c r="AJ20" s="15"/>
      <c r="AK20" s="62" t="str">
        <f>HYPERLINK(IF(TRIM(B20)="","#"&amp;IF(TRIM(D20)="","'"&amp;C20&amp;"'!"&amp;$D$5,IF(TRIM(C20)="","",IF(ISERR(FIND("!",D20)),"'"&amp;C20&amp;"'!",""))&amp;D20),IF(TRIM(D20)="",B20&amp;"#'"&amp;C20&amp;"'!"&amp;$D$4,B20&amp;"#"&amp;D20)),G20)</f>
        <v>mBud1 (b1)</v>
      </c>
      <c r="AL20" s="13"/>
      <c r="AM20" s="13"/>
      <c r="AN20" s="13"/>
      <c r="AO20" s="13"/>
    </row>
    <row r="21" spans="3:41" ht="11.25">
      <c r="C21" s="73" t="s">
        <v>153</v>
      </c>
      <c r="D21" s="73"/>
      <c r="E21" s="73" t="s">
        <v>153</v>
      </c>
      <c r="G21" s="24" t="str">
        <f>E21&amp;IF(F21="",""," ("&amp;F21&amp;")")</f>
        <v>dFreezeDemo</v>
      </c>
      <c r="H21" s="28"/>
      <c r="I21" s="24"/>
      <c r="J21" s="24"/>
      <c r="K21" s="24"/>
      <c r="L21" s="24"/>
      <c r="M21" s="24"/>
      <c r="N21" s="24"/>
      <c r="O21" s="28"/>
      <c r="P21" s="24"/>
      <c r="Q21" s="24"/>
      <c r="R21" s="24"/>
      <c r="S21" s="24"/>
      <c r="T21" s="24"/>
      <c r="U21" s="24"/>
      <c r="V21" s="28"/>
      <c r="W21" s="24"/>
      <c r="X21" s="24"/>
      <c r="Y21" s="24"/>
      <c r="Z21" s="24"/>
      <c r="AA21" s="24"/>
      <c r="AB21" s="24"/>
      <c r="AC21" s="28"/>
      <c r="AD21" s="24"/>
      <c r="AE21" s="24"/>
      <c r="AF21" s="24"/>
      <c r="AG21" s="24"/>
      <c r="AH21" s="24"/>
      <c r="AI21" s="24"/>
      <c r="AJ21" s="15"/>
      <c r="AK21" s="62" t="str">
        <f>HYPERLINK(IF(TRIM(B21)="","#"&amp;IF(TRIM(D21)="","'"&amp;C21&amp;"'!"&amp;$D$5,IF(TRIM(C21)="","",IF(ISERR(FIND("!",D21)),"'"&amp;C21&amp;"'!",""))&amp;D21),IF(TRIM(D21)="",B21&amp;"#'"&amp;C21&amp;"'!"&amp;$D$4,B21&amp;"#"&amp;D21)),G21)</f>
        <v>dFreezeDemo</v>
      </c>
      <c r="AL21" s="13"/>
      <c r="AM21" s="13"/>
      <c r="AN21" s="13"/>
      <c r="AO21" s="13"/>
    </row>
    <row r="22" spans="5:41" ht="11.25">
      <c r="E22" s="24"/>
      <c r="F22" s="24"/>
      <c r="G22" s="24"/>
      <c r="H22" s="28"/>
      <c r="I22" s="24"/>
      <c r="J22" s="24"/>
      <c r="K22" s="24"/>
      <c r="L22" s="24"/>
      <c r="M22" s="24"/>
      <c r="N22" s="24"/>
      <c r="O22" s="28"/>
      <c r="P22" s="24"/>
      <c r="Q22" s="24"/>
      <c r="R22" s="24"/>
      <c r="S22" s="24"/>
      <c r="T22" s="24"/>
      <c r="U22" s="24"/>
      <c r="V22" s="28"/>
      <c r="W22" s="24"/>
      <c r="X22" s="24"/>
      <c r="Y22" s="24"/>
      <c r="Z22" s="24"/>
      <c r="AA22" s="24"/>
      <c r="AB22" s="24"/>
      <c r="AC22" s="28"/>
      <c r="AD22" s="24"/>
      <c r="AE22" s="24"/>
      <c r="AF22" s="24"/>
      <c r="AG22" s="24"/>
      <c r="AH22" s="24"/>
      <c r="AI22" s="24"/>
      <c r="AJ22" s="15"/>
      <c r="AK22" s="13"/>
      <c r="AL22" s="13"/>
      <c r="AM22" s="13"/>
      <c r="AN22" s="13"/>
      <c r="AO22" s="13"/>
    </row>
    <row r="23" spans="5:41" ht="11.25">
      <c r="E23" s="24"/>
      <c r="F23" s="24"/>
      <c r="G23" s="24"/>
      <c r="H23" s="28"/>
      <c r="I23" s="24"/>
      <c r="J23" s="24"/>
      <c r="K23" s="24"/>
      <c r="L23" s="24"/>
      <c r="M23" s="24"/>
      <c r="N23" s="24"/>
      <c r="O23" s="28"/>
      <c r="P23" s="24"/>
      <c r="Q23" s="24"/>
      <c r="R23" s="24"/>
      <c r="S23" s="24"/>
      <c r="T23" s="24"/>
      <c r="U23" s="24"/>
      <c r="V23" s="28"/>
      <c r="W23" s="24"/>
      <c r="X23" s="24"/>
      <c r="Y23" s="24"/>
      <c r="Z23" s="24"/>
      <c r="AA23" s="24"/>
      <c r="AB23" s="24"/>
      <c r="AC23" s="28"/>
      <c r="AD23" s="24"/>
      <c r="AE23" s="24"/>
      <c r="AF23" s="24"/>
      <c r="AG23" s="24"/>
      <c r="AH23" s="24"/>
      <c r="AI23" s="24"/>
      <c r="AJ23" s="15"/>
      <c r="AK23" s="62"/>
      <c r="AL23" s="13"/>
      <c r="AM23" s="13"/>
      <c r="AN23" s="13"/>
      <c r="AO23" s="13"/>
    </row>
    <row r="24" spans="5:41" ht="11.25">
      <c r="E24" s="24"/>
      <c r="F24" s="24"/>
      <c r="G24" s="24"/>
      <c r="H24" s="28"/>
      <c r="I24" s="24"/>
      <c r="J24" s="24"/>
      <c r="K24" s="24"/>
      <c r="L24" s="24"/>
      <c r="M24" s="24"/>
      <c r="N24" s="24"/>
      <c r="O24" s="28"/>
      <c r="P24" s="24"/>
      <c r="Q24" s="24"/>
      <c r="R24" s="24"/>
      <c r="S24" s="24"/>
      <c r="T24" s="24"/>
      <c r="U24" s="24"/>
      <c r="V24" s="28"/>
      <c r="W24" s="24"/>
      <c r="X24" s="24"/>
      <c r="Y24" s="24"/>
      <c r="Z24" s="24"/>
      <c r="AA24" s="24"/>
      <c r="AB24" s="24"/>
      <c r="AC24" s="28"/>
      <c r="AD24" s="24"/>
      <c r="AE24" s="24"/>
      <c r="AF24" s="24"/>
      <c r="AG24" s="24"/>
      <c r="AH24" s="24"/>
      <c r="AI24" s="24"/>
      <c r="AJ24" s="15"/>
      <c r="AK24" s="13"/>
      <c r="AL24" s="13"/>
      <c r="AM24" s="13"/>
      <c r="AN24" s="13"/>
      <c r="AO24" s="13"/>
    </row>
    <row r="25" spans="5:41" ht="11.25">
      <c r="E25" s="24"/>
      <c r="F25" s="24"/>
      <c r="G25" s="24"/>
      <c r="H25" s="28"/>
      <c r="I25" s="24"/>
      <c r="J25" s="24"/>
      <c r="K25" s="24"/>
      <c r="L25" s="24"/>
      <c r="M25" s="24"/>
      <c r="N25" s="24"/>
      <c r="O25" s="28"/>
      <c r="P25" s="24"/>
      <c r="Q25" s="24"/>
      <c r="R25" s="24"/>
      <c r="S25" s="24"/>
      <c r="T25" s="24"/>
      <c r="U25" s="24"/>
      <c r="V25" s="28"/>
      <c r="W25" s="24"/>
      <c r="X25" s="24"/>
      <c r="Y25" s="24"/>
      <c r="Z25" s="24"/>
      <c r="AA25" s="24"/>
      <c r="AB25" s="24"/>
      <c r="AC25" s="28"/>
      <c r="AD25" s="24"/>
      <c r="AE25" s="24"/>
      <c r="AF25" s="24"/>
      <c r="AG25" s="24"/>
      <c r="AH25" s="24"/>
      <c r="AI25" s="24"/>
      <c r="AJ25" s="15"/>
      <c r="AK25" s="13"/>
      <c r="AL25" s="13"/>
      <c r="AM25" s="13"/>
      <c r="AN25" s="13"/>
      <c r="AO25" s="13"/>
    </row>
    <row r="26" spans="5:41" ht="11.25">
      <c r="E26" s="24"/>
      <c r="F26" s="24"/>
      <c r="G26" s="24"/>
      <c r="H26" s="28"/>
      <c r="I26" s="24"/>
      <c r="J26" s="24"/>
      <c r="K26" s="24"/>
      <c r="L26" s="24"/>
      <c r="M26" s="24"/>
      <c r="N26" s="24"/>
      <c r="O26" s="28"/>
      <c r="P26" s="24"/>
      <c r="Q26" s="24"/>
      <c r="R26" s="24"/>
      <c r="S26" s="24"/>
      <c r="T26" s="24"/>
      <c r="U26" s="24"/>
      <c r="V26" s="28"/>
      <c r="W26" s="24"/>
      <c r="X26" s="24"/>
      <c r="Y26" s="24"/>
      <c r="Z26" s="24"/>
      <c r="AA26" s="24"/>
      <c r="AB26" s="24"/>
      <c r="AC26" s="28"/>
      <c r="AD26" s="24"/>
      <c r="AE26" s="24"/>
      <c r="AF26" s="24"/>
      <c r="AG26" s="24"/>
      <c r="AH26" s="24"/>
      <c r="AI26" s="24"/>
      <c r="AJ26" s="15"/>
      <c r="AK26" s="13"/>
      <c r="AL26" s="13"/>
      <c r="AM26" s="13"/>
      <c r="AN26" s="13"/>
      <c r="AO26" s="13"/>
    </row>
    <row r="27" spans="5:41" ht="11.25">
      <c r="E27" s="24"/>
      <c r="F27" s="24"/>
      <c r="G27" s="24"/>
      <c r="H27" s="28"/>
      <c r="I27" s="64"/>
      <c r="J27" s="64"/>
      <c r="K27" s="64"/>
      <c r="L27" s="64"/>
      <c r="M27" s="64"/>
      <c r="N27" s="64"/>
      <c r="O27" s="28"/>
      <c r="P27" s="24"/>
      <c r="Q27" s="24"/>
      <c r="R27" s="24"/>
      <c r="S27" s="24"/>
      <c r="T27" s="24"/>
      <c r="U27" s="24"/>
      <c r="V27" s="28"/>
      <c r="W27" s="24"/>
      <c r="X27" s="24"/>
      <c r="Y27" s="24"/>
      <c r="Z27" s="24"/>
      <c r="AA27" s="24"/>
      <c r="AB27" s="24"/>
      <c r="AC27" s="28"/>
      <c r="AD27" s="24"/>
      <c r="AE27" s="24"/>
      <c r="AF27" s="24"/>
      <c r="AG27" s="24"/>
      <c r="AH27" s="24"/>
      <c r="AI27" s="24"/>
      <c r="AJ27" s="15"/>
      <c r="AK27" s="13"/>
      <c r="AL27" s="13"/>
      <c r="AM27" s="13"/>
      <c r="AN27" s="13"/>
      <c r="AO27" s="13"/>
    </row>
    <row r="28" spans="5:41" ht="11.25">
      <c r="E28" s="24"/>
      <c r="F28" s="24"/>
      <c r="G28" s="24"/>
      <c r="O28" s="28"/>
      <c r="P28" s="24"/>
      <c r="Q28" s="24"/>
      <c r="R28" s="24"/>
      <c r="S28" s="24"/>
      <c r="T28" s="24"/>
      <c r="U28" s="24"/>
      <c r="V28" s="28"/>
      <c r="W28" s="24"/>
      <c r="X28" s="24"/>
      <c r="Y28" s="24"/>
      <c r="Z28" s="24"/>
      <c r="AA28" s="24"/>
      <c r="AB28" s="24"/>
      <c r="AC28" s="28"/>
      <c r="AD28" s="24"/>
      <c r="AE28" s="24"/>
      <c r="AF28" s="24"/>
      <c r="AG28" s="24"/>
      <c r="AH28" s="24"/>
      <c r="AI28" s="24"/>
      <c r="AJ28" s="15"/>
      <c r="AK28" s="13"/>
      <c r="AL28" s="13"/>
      <c r="AM28" s="13"/>
      <c r="AN28" s="13"/>
      <c r="AO28" s="13"/>
    </row>
    <row r="29" spans="5:41" ht="11.25">
      <c r="E29" s="24"/>
      <c r="F29" s="24"/>
      <c r="G29" s="24"/>
      <c r="O29" s="28"/>
      <c r="P29" s="24"/>
      <c r="Q29" s="24"/>
      <c r="R29" s="24"/>
      <c r="S29" s="24"/>
      <c r="T29" s="24"/>
      <c r="U29" s="24"/>
      <c r="V29" s="28"/>
      <c r="W29" s="24"/>
      <c r="X29" s="24"/>
      <c r="Y29" s="24"/>
      <c r="Z29" s="24"/>
      <c r="AA29" s="24"/>
      <c r="AB29" s="24"/>
      <c r="AC29" s="28"/>
      <c r="AD29" s="24"/>
      <c r="AE29" s="24"/>
      <c r="AF29" s="24"/>
      <c r="AG29" s="24"/>
      <c r="AH29" s="24"/>
      <c r="AI29" s="24"/>
      <c r="AJ29" s="15"/>
      <c r="AK29" s="13"/>
      <c r="AL29" s="13"/>
      <c r="AM29" s="13"/>
      <c r="AN29" s="13"/>
      <c r="AO29" s="13"/>
    </row>
    <row r="30" spans="8:41" ht="11.25">
      <c r="H30" s="28"/>
      <c r="I30" s="24"/>
      <c r="J30" s="24"/>
      <c r="K30" s="24"/>
      <c r="L30" s="24"/>
      <c r="M30" s="24"/>
      <c r="N30" s="24"/>
      <c r="O30" s="28"/>
      <c r="P30" s="24"/>
      <c r="Q30" s="24"/>
      <c r="R30" s="24"/>
      <c r="S30" s="24"/>
      <c r="T30" s="24"/>
      <c r="U30" s="24"/>
      <c r="V30" s="28"/>
      <c r="W30" s="24"/>
      <c r="X30" s="24"/>
      <c r="Y30" s="24"/>
      <c r="Z30" s="24"/>
      <c r="AA30" s="24"/>
      <c r="AB30" s="24"/>
      <c r="AC30" s="28"/>
      <c r="AD30" s="24"/>
      <c r="AE30" s="24"/>
      <c r="AF30" s="24"/>
      <c r="AG30" s="24"/>
      <c r="AH30" s="24"/>
      <c r="AI30" s="24"/>
      <c r="AJ30" s="15"/>
      <c r="AK30" s="13"/>
      <c r="AL30" s="13"/>
      <c r="AM30" s="13"/>
      <c r="AN30" s="13"/>
      <c r="AO30" s="13"/>
    </row>
    <row r="31" spans="8:41" ht="11.25">
      <c r="H31" s="28"/>
      <c r="I31" s="24"/>
      <c r="J31" s="24"/>
      <c r="K31" s="24"/>
      <c r="L31" s="24"/>
      <c r="M31" s="24"/>
      <c r="N31" s="24"/>
      <c r="O31" s="28"/>
      <c r="P31" s="24"/>
      <c r="Q31" s="24"/>
      <c r="R31" s="24"/>
      <c r="S31" s="24"/>
      <c r="T31" s="24"/>
      <c r="U31" s="24"/>
      <c r="V31" s="28"/>
      <c r="W31" s="24"/>
      <c r="X31" s="24"/>
      <c r="Y31" s="24"/>
      <c r="Z31" s="24"/>
      <c r="AA31" s="24"/>
      <c r="AB31" s="24"/>
      <c r="AC31" s="28"/>
      <c r="AD31" s="24"/>
      <c r="AE31" s="24"/>
      <c r="AF31" s="24"/>
      <c r="AG31" s="24"/>
      <c r="AH31" s="24"/>
      <c r="AJ31" s="15"/>
      <c r="AK31" s="13"/>
      <c r="AL31" s="13"/>
      <c r="AM31" s="13"/>
      <c r="AN31" s="13"/>
      <c r="AO31" s="13"/>
    </row>
    <row r="32" spans="8:41" ht="11.25">
      <c r="H32" s="28"/>
      <c r="I32" s="24"/>
      <c r="J32" s="24"/>
      <c r="K32" s="24"/>
      <c r="L32" s="24"/>
      <c r="M32" s="24"/>
      <c r="N32" s="24"/>
      <c r="O32" s="28"/>
      <c r="P32" s="24"/>
      <c r="Q32" s="24"/>
      <c r="R32" s="24"/>
      <c r="S32" s="24"/>
      <c r="T32" s="24"/>
      <c r="U32" s="24"/>
      <c r="V32" s="28"/>
      <c r="W32" s="24"/>
      <c r="X32" s="24"/>
      <c r="Y32" s="24"/>
      <c r="Z32" s="24"/>
      <c r="AA32" s="24"/>
      <c r="AB32" s="24"/>
      <c r="AC32" s="28"/>
      <c r="AD32" s="24"/>
      <c r="AE32" s="24"/>
      <c r="AF32" s="24"/>
      <c r="AG32" s="24"/>
      <c r="AH32" s="24"/>
      <c r="AJ32" s="15"/>
      <c r="AK32" s="13"/>
      <c r="AL32" s="13"/>
      <c r="AM32" s="13"/>
      <c r="AN32" s="13"/>
      <c r="AO32" s="13"/>
    </row>
    <row r="33" spans="8:41" ht="11.25">
      <c r="H33" s="28"/>
      <c r="I33" s="24"/>
      <c r="J33" s="24"/>
      <c r="K33" s="24"/>
      <c r="L33" s="24"/>
      <c r="M33" s="24"/>
      <c r="N33" s="24"/>
      <c r="O33" s="28"/>
      <c r="P33" s="24"/>
      <c r="Q33" s="24"/>
      <c r="R33" s="24"/>
      <c r="S33" s="24"/>
      <c r="T33" s="24"/>
      <c r="U33" s="24"/>
      <c r="V33" s="28"/>
      <c r="W33" s="24"/>
      <c r="X33" s="24"/>
      <c r="Y33" s="24"/>
      <c r="Z33" s="24"/>
      <c r="AA33" s="24"/>
      <c r="AB33" s="24"/>
      <c r="AC33" s="28"/>
      <c r="AD33" s="24"/>
      <c r="AE33" s="24"/>
      <c r="AF33" s="24"/>
      <c r="AG33" s="24"/>
      <c r="AH33" s="24"/>
      <c r="AJ33" s="15"/>
      <c r="AK33" s="13"/>
      <c r="AL33" s="13"/>
      <c r="AM33" s="13"/>
      <c r="AN33" s="13"/>
      <c r="AO33" s="13"/>
    </row>
    <row r="34" spans="8:41" ht="11.25">
      <c r="H34" s="28"/>
      <c r="I34" s="24"/>
      <c r="J34" s="24"/>
      <c r="K34" s="24"/>
      <c r="L34" s="24"/>
      <c r="M34" s="24"/>
      <c r="N34" s="24"/>
      <c r="O34" s="28"/>
      <c r="P34" s="24"/>
      <c r="Q34" s="24"/>
      <c r="R34" s="24"/>
      <c r="S34" s="24"/>
      <c r="T34" s="24"/>
      <c r="U34" s="24"/>
      <c r="V34" s="28"/>
      <c r="W34" s="24"/>
      <c r="X34" s="24"/>
      <c r="Y34" s="24"/>
      <c r="Z34" s="24"/>
      <c r="AA34" s="24"/>
      <c r="AB34" s="24"/>
      <c r="AC34" s="28"/>
      <c r="AD34" s="24"/>
      <c r="AE34" s="24"/>
      <c r="AF34" s="24"/>
      <c r="AG34" s="24"/>
      <c r="AH34" s="24"/>
      <c r="AJ34" s="15"/>
      <c r="AK34" s="13"/>
      <c r="AL34" s="13"/>
      <c r="AM34" s="13"/>
      <c r="AN34" s="13"/>
      <c r="AO34" s="13"/>
    </row>
    <row r="35" spans="8:41" ht="11.25">
      <c r="H35" s="28"/>
      <c r="I35" s="24"/>
      <c r="J35" s="24"/>
      <c r="K35" s="24"/>
      <c r="L35" s="24"/>
      <c r="M35" s="24"/>
      <c r="N35" s="24"/>
      <c r="O35" s="28"/>
      <c r="P35" s="24"/>
      <c r="Q35" s="24"/>
      <c r="R35" s="24"/>
      <c r="S35" s="24"/>
      <c r="T35" s="24"/>
      <c r="U35" s="24"/>
      <c r="V35" s="28"/>
      <c r="W35" s="24"/>
      <c r="X35" s="24"/>
      <c r="Y35" s="24"/>
      <c r="Z35" s="24"/>
      <c r="AA35" s="24"/>
      <c r="AB35" s="24"/>
      <c r="AC35" s="28"/>
      <c r="AD35" s="24"/>
      <c r="AE35" s="24"/>
      <c r="AF35" s="24"/>
      <c r="AG35" s="24"/>
      <c r="AH35" s="24"/>
      <c r="AJ35" s="15"/>
      <c r="AK35" s="13"/>
      <c r="AL35" s="13"/>
      <c r="AM35" s="13"/>
      <c r="AN35" s="13"/>
      <c r="AO35" s="13"/>
    </row>
    <row r="36" spans="8:41" ht="11.25">
      <c r="H36" s="28"/>
      <c r="I36" s="24"/>
      <c r="J36" s="24"/>
      <c r="K36" s="24"/>
      <c r="L36" s="24"/>
      <c r="M36" s="24"/>
      <c r="N36" s="24"/>
      <c r="O36" s="28"/>
      <c r="P36" s="24"/>
      <c r="Q36" s="24"/>
      <c r="R36" s="24"/>
      <c r="S36" s="24"/>
      <c r="T36" s="24"/>
      <c r="U36" s="24"/>
      <c r="V36" s="28"/>
      <c r="W36" s="24"/>
      <c r="X36" s="24"/>
      <c r="Y36" s="24"/>
      <c r="Z36" s="24"/>
      <c r="AA36" s="24"/>
      <c r="AB36" s="24"/>
      <c r="AC36" s="28"/>
      <c r="AD36" s="24"/>
      <c r="AE36" s="24"/>
      <c r="AF36" s="24"/>
      <c r="AG36" s="24"/>
      <c r="AH36" s="24"/>
      <c r="AJ36" s="15"/>
      <c r="AK36" s="13"/>
      <c r="AL36" s="13"/>
      <c r="AM36" s="13"/>
      <c r="AN36" s="13"/>
      <c r="AO36" s="13"/>
    </row>
    <row r="37" spans="8:41" ht="11.25">
      <c r="H37" s="28"/>
      <c r="I37" s="24"/>
      <c r="J37" s="24"/>
      <c r="K37" s="24"/>
      <c r="L37" s="24"/>
      <c r="M37" s="24"/>
      <c r="N37" s="24"/>
      <c r="O37" s="28"/>
      <c r="P37" s="24"/>
      <c r="Q37" s="24"/>
      <c r="R37" s="24"/>
      <c r="S37" s="24"/>
      <c r="T37" s="24"/>
      <c r="U37" s="24"/>
      <c r="V37" s="28"/>
      <c r="W37" s="24"/>
      <c r="X37" s="24"/>
      <c r="Y37" s="24"/>
      <c r="Z37" s="24"/>
      <c r="AA37" s="24"/>
      <c r="AB37" s="24"/>
      <c r="AC37" s="28"/>
      <c r="AD37" s="24"/>
      <c r="AE37" s="24"/>
      <c r="AF37" s="24"/>
      <c r="AG37" s="24"/>
      <c r="AH37" s="24"/>
      <c r="AJ37" s="15"/>
      <c r="AK37" s="13"/>
      <c r="AL37" s="13"/>
      <c r="AM37" s="13"/>
      <c r="AN37" s="13"/>
      <c r="AO37" s="13"/>
    </row>
    <row r="38" spans="8:41" ht="11.25">
      <c r="H38" s="28"/>
      <c r="I38" s="24"/>
      <c r="J38" s="24"/>
      <c r="K38" s="24"/>
      <c r="L38" s="24"/>
      <c r="M38" s="24"/>
      <c r="N38" s="24"/>
      <c r="O38" s="28"/>
      <c r="P38" s="24"/>
      <c r="Q38" s="24"/>
      <c r="R38" s="24"/>
      <c r="S38" s="24"/>
      <c r="T38" s="24"/>
      <c r="U38" s="24"/>
      <c r="V38" s="28"/>
      <c r="W38" s="24"/>
      <c r="X38" s="24"/>
      <c r="Y38" s="24"/>
      <c r="Z38" s="24"/>
      <c r="AA38" s="24"/>
      <c r="AB38" s="24"/>
      <c r="AC38" s="28"/>
      <c r="AD38" s="24"/>
      <c r="AE38" s="24"/>
      <c r="AF38" s="24"/>
      <c r="AG38" s="24"/>
      <c r="AH38" s="24"/>
      <c r="AJ38" s="15"/>
      <c r="AK38" s="13"/>
      <c r="AL38" s="13"/>
      <c r="AM38" s="13"/>
      <c r="AN38" s="13"/>
      <c r="AO38" s="13"/>
    </row>
    <row r="39" spans="8:41" ht="11.25">
      <c r="H39" s="28"/>
      <c r="I39" s="24"/>
      <c r="J39" s="24"/>
      <c r="K39" s="24"/>
      <c r="L39" s="24"/>
      <c r="M39" s="24"/>
      <c r="N39" s="24"/>
      <c r="O39" s="28"/>
      <c r="P39" s="24"/>
      <c r="Q39" s="24"/>
      <c r="R39" s="24"/>
      <c r="S39" s="24"/>
      <c r="T39" s="24"/>
      <c r="U39" s="24"/>
      <c r="V39" s="28"/>
      <c r="W39" s="24"/>
      <c r="X39" s="24"/>
      <c r="Y39" s="24"/>
      <c r="Z39" s="24"/>
      <c r="AA39" s="24"/>
      <c r="AB39" s="24"/>
      <c r="AC39" s="28"/>
      <c r="AD39" s="24"/>
      <c r="AE39" s="24"/>
      <c r="AF39" s="24"/>
      <c r="AG39" s="24"/>
      <c r="AH39" s="24"/>
      <c r="AJ39" s="15"/>
      <c r="AK39" s="13"/>
      <c r="AL39" s="13"/>
      <c r="AM39" s="13"/>
      <c r="AN39" s="13"/>
      <c r="AO39" s="13"/>
    </row>
    <row r="40" ht="11.25">
      <c r="AK40" s="24"/>
    </row>
    <row r="41" ht="11.25">
      <c r="AK41" s="24"/>
    </row>
    <row r="42" ht="11.25">
      <c r="AK42" s="24"/>
    </row>
    <row r="43" ht="11.25">
      <c r="AK43" s="24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4"/>
  <headerFooter alignWithMargins="0">
    <oddFooter>&amp;L&amp;8&amp;D &amp;T&amp;C&amp;8&amp;Z&amp;F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AA27"/>
  <sheetViews>
    <sheetView tabSelected="1"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M24" sqref="M24"/>
    </sheetView>
  </sheetViews>
  <sheetFormatPr defaultColWidth="9.33203125" defaultRowHeight="11.25"/>
  <cols>
    <col min="11" max="11" width="30.83203125" style="0" customWidth="1"/>
    <col min="13" max="26" width="10.33203125" style="0" customWidth="1"/>
    <col min="27" max="27" width="1.83203125" style="0" customWidth="1"/>
  </cols>
  <sheetData>
    <row r="10" ht="12" thickBot="1"/>
    <row r="11" spans="11:27" ht="15.75">
      <c r="K11" s="70" t="s">
        <v>141</v>
      </c>
      <c r="L11" s="16" t="str">
        <f>kOrgName</f>
        <v>BigCo Ltd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1:27" ht="15.75">
      <c r="K12" s="71"/>
      <c r="L12" s="18" t="str">
        <f>kNow</f>
        <v>1-Oct-2012 12:09 p.m. 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</row>
    <row r="13" spans="11:27" ht="12.75">
      <c r="K13" s="69" t="s">
        <v>138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4" t="s">
        <v>150</v>
      </c>
      <c r="Z13" s="75" t="s">
        <v>151</v>
      </c>
      <c r="AA13" s="19"/>
    </row>
    <row r="14" spans="11:27" ht="13.5" thickBot="1">
      <c r="K14" s="20"/>
      <c r="L14" s="21"/>
      <c r="M14" s="1">
        <f>DATE(kYear-(kStartMonYear&gt;1),kStartMonYear,15)</f>
        <v>38367</v>
      </c>
      <c r="N14" s="1">
        <f aca="true" t="shared" si="0" ref="N14:X14">M14+30</f>
        <v>38397</v>
      </c>
      <c r="O14" s="1">
        <f t="shared" si="0"/>
        <v>38427</v>
      </c>
      <c r="P14" s="1">
        <f>O14+30</f>
        <v>38457</v>
      </c>
      <c r="Q14" s="1">
        <f t="shared" si="0"/>
        <v>38487</v>
      </c>
      <c r="R14" s="1">
        <f t="shared" si="0"/>
        <v>38517</v>
      </c>
      <c r="S14" s="1">
        <f>R14+30</f>
        <v>38547</v>
      </c>
      <c r="T14" s="1">
        <f t="shared" si="0"/>
        <v>38577</v>
      </c>
      <c r="U14" s="1">
        <f t="shared" si="0"/>
        <v>38607</v>
      </c>
      <c r="V14" s="1">
        <f t="shared" si="0"/>
        <v>38637</v>
      </c>
      <c r="W14" s="1">
        <f t="shared" si="0"/>
        <v>38667</v>
      </c>
      <c r="X14" s="1">
        <f t="shared" si="0"/>
        <v>38697</v>
      </c>
      <c r="Y14" s="56" t="str">
        <f>"Year "&amp;IF(kStartMonYear&gt;1,RIGHT(kYear-1,2)&amp;"/"&amp;RIGHT(kYear,2),kYear)</f>
        <v>Year 2005</v>
      </c>
      <c r="Z14" s="56" t="str">
        <f>"Year "&amp;IF(kStartMonYear&gt;1,RIGHT(kYear-1,2)&amp;"/"&amp;RIGHT(kYear,2),kYear)</f>
        <v>Year 2005</v>
      </c>
      <c r="AA14" s="22"/>
    </row>
    <row r="15" spans="11:27" ht="6" customHeight="1">
      <c r="K15" s="1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"/>
    </row>
    <row r="16" spans="11:27" ht="11.25">
      <c r="K16" s="72" t="s">
        <v>144</v>
      </c>
      <c r="L16" s="65"/>
      <c r="M16" s="81">
        <v>147</v>
      </c>
      <c r="N16" s="81">
        <v>72</v>
      </c>
      <c r="O16" s="81">
        <v>105</v>
      </c>
      <c r="P16" s="81">
        <v>135</v>
      </c>
      <c r="Q16" s="81">
        <v>82</v>
      </c>
      <c r="R16" s="81">
        <v>147</v>
      </c>
      <c r="S16" s="81">
        <v>77</v>
      </c>
      <c r="T16" s="81">
        <v>128</v>
      </c>
      <c r="U16" s="81">
        <v>78</v>
      </c>
      <c r="V16" s="81">
        <v>113</v>
      </c>
      <c r="W16" s="81">
        <v>80</v>
      </c>
      <c r="X16" s="81">
        <v>93</v>
      </c>
      <c r="Y16" s="65">
        <f>SUM(M16:X16)</f>
        <v>1257</v>
      </c>
      <c r="Z16" s="65">
        <f aca="true" t="shared" si="1" ref="Z16:Z24">Y16*kExchRate</f>
        <v>427.38000000000005</v>
      </c>
      <c r="AA16" s="4"/>
    </row>
    <row r="17" spans="11:27" ht="11.25">
      <c r="K17" s="72" t="s">
        <v>145</v>
      </c>
      <c r="L17" s="65"/>
      <c r="M17" s="81">
        <v>107</v>
      </c>
      <c r="N17" s="81">
        <v>107</v>
      </c>
      <c r="O17" s="81">
        <v>108</v>
      </c>
      <c r="P17" s="81">
        <v>128</v>
      </c>
      <c r="Q17" s="81">
        <v>76</v>
      </c>
      <c r="R17" s="81">
        <v>89</v>
      </c>
      <c r="S17" s="81">
        <v>118</v>
      </c>
      <c r="T17" s="81">
        <v>96</v>
      </c>
      <c r="U17" s="81">
        <v>81</v>
      </c>
      <c r="V17" s="81">
        <v>119</v>
      </c>
      <c r="W17" s="81">
        <v>115</v>
      </c>
      <c r="X17" s="81">
        <v>127</v>
      </c>
      <c r="Y17" s="65">
        <f aca="true" t="shared" si="2" ref="Y17:Y24">SUM(M17:X17)</f>
        <v>1271</v>
      </c>
      <c r="Z17" s="65">
        <f t="shared" si="1"/>
        <v>432.14000000000004</v>
      </c>
      <c r="AA17" s="4"/>
    </row>
    <row r="18" spans="11:27" ht="11.25">
      <c r="K18" s="72" t="s">
        <v>146</v>
      </c>
      <c r="L18" s="65"/>
      <c r="M18" s="81">
        <v>115</v>
      </c>
      <c r="N18" s="81">
        <v>126</v>
      </c>
      <c r="O18" s="81">
        <v>134</v>
      </c>
      <c r="P18" s="81">
        <v>88</v>
      </c>
      <c r="Q18" s="81">
        <v>137</v>
      </c>
      <c r="R18" s="81">
        <v>80</v>
      </c>
      <c r="S18" s="81">
        <v>150</v>
      </c>
      <c r="T18" s="81">
        <v>62</v>
      </c>
      <c r="U18" s="81">
        <v>65</v>
      </c>
      <c r="V18" s="81">
        <v>128</v>
      </c>
      <c r="W18" s="81">
        <v>66</v>
      </c>
      <c r="X18" s="81">
        <v>122</v>
      </c>
      <c r="Y18" s="65">
        <f t="shared" si="2"/>
        <v>1273</v>
      </c>
      <c r="Z18" s="65">
        <f t="shared" si="1"/>
        <v>432.82000000000005</v>
      </c>
      <c r="AA18" s="4"/>
    </row>
    <row r="19" spans="11:27" ht="11.25">
      <c r="K19" s="72" t="s">
        <v>147</v>
      </c>
      <c r="L19" s="65"/>
      <c r="M19" s="81">
        <v>120</v>
      </c>
      <c r="N19" s="81">
        <v>118</v>
      </c>
      <c r="O19" s="81">
        <v>144</v>
      </c>
      <c r="P19" s="81">
        <v>109</v>
      </c>
      <c r="Q19" s="81">
        <v>76</v>
      </c>
      <c r="R19" s="81">
        <v>117</v>
      </c>
      <c r="S19" s="81">
        <v>88</v>
      </c>
      <c r="T19" s="81">
        <v>70</v>
      </c>
      <c r="U19" s="81">
        <v>82</v>
      </c>
      <c r="V19" s="81">
        <v>90</v>
      </c>
      <c r="W19" s="81">
        <v>138</v>
      </c>
      <c r="X19" s="81">
        <v>70</v>
      </c>
      <c r="Y19" s="65">
        <f t="shared" si="2"/>
        <v>1222</v>
      </c>
      <c r="Z19" s="65">
        <f t="shared" si="1"/>
        <v>415.48</v>
      </c>
      <c r="AA19" s="4"/>
    </row>
    <row r="20" spans="11:27" ht="11.25">
      <c r="K20" s="72" t="s">
        <v>148</v>
      </c>
      <c r="L20" s="65"/>
      <c r="M20" s="81">
        <v>137</v>
      </c>
      <c r="N20" s="81">
        <v>146</v>
      </c>
      <c r="O20" s="81">
        <v>71</v>
      </c>
      <c r="P20" s="81">
        <v>87</v>
      </c>
      <c r="Q20" s="81">
        <v>66</v>
      </c>
      <c r="R20" s="81">
        <v>73</v>
      </c>
      <c r="S20" s="81">
        <v>86</v>
      </c>
      <c r="T20" s="81">
        <v>74</v>
      </c>
      <c r="U20" s="81">
        <v>98</v>
      </c>
      <c r="V20" s="81">
        <v>126</v>
      </c>
      <c r="W20" s="81">
        <v>66</v>
      </c>
      <c r="X20" s="81">
        <v>66</v>
      </c>
      <c r="Y20" s="65">
        <f t="shared" si="2"/>
        <v>1096</v>
      </c>
      <c r="Z20" s="65">
        <f t="shared" si="1"/>
        <v>372.64000000000004</v>
      </c>
      <c r="AA20" s="4"/>
    </row>
    <row r="21" spans="11:27" ht="11.25">
      <c r="K21" s="72" t="s">
        <v>149</v>
      </c>
      <c r="L21" s="65"/>
      <c r="M21" s="81">
        <v>135</v>
      </c>
      <c r="N21" s="81">
        <v>118</v>
      </c>
      <c r="O21" s="81">
        <v>64</v>
      </c>
      <c r="P21" s="81">
        <v>102</v>
      </c>
      <c r="Q21" s="81">
        <v>66</v>
      </c>
      <c r="R21" s="81">
        <v>119</v>
      </c>
      <c r="S21" s="81">
        <v>96</v>
      </c>
      <c r="T21" s="81">
        <v>150</v>
      </c>
      <c r="U21" s="81">
        <v>143</v>
      </c>
      <c r="V21" s="81">
        <v>67</v>
      </c>
      <c r="W21" s="81">
        <v>93</v>
      </c>
      <c r="X21" s="81">
        <v>116</v>
      </c>
      <c r="Y21" s="65">
        <f t="shared" si="2"/>
        <v>1269</v>
      </c>
      <c r="Z21" s="65">
        <f t="shared" si="1"/>
        <v>431.46000000000004</v>
      </c>
      <c r="AA21" s="4"/>
    </row>
    <row r="22" spans="11:27" ht="11.25">
      <c r="K22" s="72" t="s">
        <v>154</v>
      </c>
      <c r="L22" s="65"/>
      <c r="M22" s="81">
        <v>65</v>
      </c>
      <c r="N22" s="81">
        <v>126</v>
      </c>
      <c r="O22" s="81">
        <v>122</v>
      </c>
      <c r="P22" s="81">
        <v>97</v>
      </c>
      <c r="Q22" s="81">
        <v>74</v>
      </c>
      <c r="R22" s="81">
        <v>83</v>
      </c>
      <c r="S22" s="81">
        <v>122</v>
      </c>
      <c r="T22" s="81">
        <v>51</v>
      </c>
      <c r="U22" s="81">
        <v>53</v>
      </c>
      <c r="V22" s="81">
        <v>144</v>
      </c>
      <c r="W22" s="81">
        <v>143</v>
      </c>
      <c r="X22" s="81">
        <v>149</v>
      </c>
      <c r="Y22" s="65">
        <f t="shared" si="2"/>
        <v>1229</v>
      </c>
      <c r="Z22" s="65">
        <f t="shared" si="1"/>
        <v>417.86</v>
      </c>
      <c r="AA22" s="4"/>
    </row>
    <row r="23" spans="11:27" ht="11.25">
      <c r="K23" s="72" t="s">
        <v>155</v>
      </c>
      <c r="L23" s="65"/>
      <c r="M23" s="81">
        <v>92</v>
      </c>
      <c r="N23" s="81">
        <v>52</v>
      </c>
      <c r="O23" s="81">
        <v>131</v>
      </c>
      <c r="P23" s="81">
        <v>109</v>
      </c>
      <c r="Q23" s="81">
        <v>67</v>
      </c>
      <c r="R23" s="81">
        <v>54</v>
      </c>
      <c r="S23" s="81">
        <v>75</v>
      </c>
      <c r="T23" s="81">
        <v>83</v>
      </c>
      <c r="U23" s="81">
        <v>127</v>
      </c>
      <c r="V23" s="81">
        <v>82</v>
      </c>
      <c r="W23" s="81">
        <v>97</v>
      </c>
      <c r="X23" s="81">
        <v>128</v>
      </c>
      <c r="Y23" s="65">
        <f t="shared" si="2"/>
        <v>1097</v>
      </c>
      <c r="Z23" s="65">
        <f t="shared" si="1"/>
        <v>372.98</v>
      </c>
      <c r="AA23" s="4"/>
    </row>
    <row r="24" spans="11:27" ht="11.25">
      <c r="K24" s="72" t="s">
        <v>156</v>
      </c>
      <c r="L24" s="65"/>
      <c r="M24" s="81">
        <v>76</v>
      </c>
      <c r="N24" s="81">
        <v>61</v>
      </c>
      <c r="O24" s="81">
        <v>82</v>
      </c>
      <c r="P24" s="81">
        <v>128</v>
      </c>
      <c r="Q24" s="81">
        <v>102</v>
      </c>
      <c r="R24" s="81">
        <v>145</v>
      </c>
      <c r="S24" s="81">
        <v>138</v>
      </c>
      <c r="T24" s="81">
        <v>121</v>
      </c>
      <c r="U24" s="81">
        <v>57</v>
      </c>
      <c r="V24" s="81">
        <v>56</v>
      </c>
      <c r="W24" s="81">
        <v>149</v>
      </c>
      <c r="X24" s="81">
        <v>107</v>
      </c>
      <c r="Y24" s="65">
        <f t="shared" si="2"/>
        <v>1222</v>
      </c>
      <c r="Z24" s="65">
        <f t="shared" si="1"/>
        <v>415.48</v>
      </c>
      <c r="AA24" s="4"/>
    </row>
    <row r="25" spans="11:27" s="6" customFormat="1" ht="6.75" customHeight="1">
      <c r="K25" s="7"/>
      <c r="L25" s="6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4"/>
    </row>
    <row r="26" spans="11:27" ht="11.25">
      <c r="K26" s="77" t="s">
        <v>5</v>
      </c>
      <c r="L26" s="8"/>
      <c r="M26" s="65">
        <f aca="true" t="shared" si="3" ref="M26:X26">SUM(M16:M25)</f>
        <v>994</v>
      </c>
      <c r="N26" s="65">
        <f t="shared" si="3"/>
        <v>926</v>
      </c>
      <c r="O26" s="65">
        <f t="shared" si="3"/>
        <v>961</v>
      </c>
      <c r="P26" s="65">
        <f t="shared" si="3"/>
        <v>983</v>
      </c>
      <c r="Q26" s="65">
        <f t="shared" si="3"/>
        <v>746</v>
      </c>
      <c r="R26" s="65">
        <f t="shared" si="3"/>
        <v>907</v>
      </c>
      <c r="S26" s="65">
        <f t="shared" si="3"/>
        <v>950</v>
      </c>
      <c r="T26" s="65">
        <f t="shared" si="3"/>
        <v>835</v>
      </c>
      <c r="U26" s="65">
        <f t="shared" si="3"/>
        <v>784</v>
      </c>
      <c r="V26" s="65">
        <f t="shared" si="3"/>
        <v>925</v>
      </c>
      <c r="W26" s="65">
        <f t="shared" si="3"/>
        <v>947</v>
      </c>
      <c r="X26" s="65">
        <f t="shared" si="3"/>
        <v>978</v>
      </c>
      <c r="Y26" s="65">
        <f>SUM(M26:X26)</f>
        <v>10936</v>
      </c>
      <c r="Z26" s="65">
        <f>SUM(N26:Y26)</f>
        <v>20878</v>
      </c>
      <c r="AA26" s="4"/>
    </row>
    <row r="27" spans="11:27" ht="6.75" customHeight="1" thickBot="1">
      <c r="K27" s="9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"/>
    </row>
  </sheetData>
  <sheetProtection autoFilter="0"/>
  <hyperlinks>
    <hyperlink ref="O11" r:id="rId1" tooltip="Return to Menu sheet" display="Menu"/>
  </hyperlinks>
  <printOptions horizontalCentered="1"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&amp;T&amp;C&amp;8&amp;Z&amp;F&amp;R&amp;8&amp;P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J10:AG39"/>
  <sheetViews>
    <sheetView showOutlineSymbols="0" zoomScalePageLayoutView="0" workbookViewId="0" topLeftCell="K11">
      <pane xSplit="1" ySplit="4" topLeftCell="Y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AG39" sqref="AG39"/>
    </sheetView>
  </sheetViews>
  <sheetFormatPr defaultColWidth="9.33203125" defaultRowHeight="11.25"/>
  <cols>
    <col min="11" max="11" width="30.83203125" style="0" customWidth="1"/>
    <col min="13" max="26" width="10.33203125" style="0" customWidth="1"/>
    <col min="27" max="27" width="1.83203125" style="0" customWidth="1"/>
  </cols>
  <sheetData>
    <row r="10" spans="10:28" ht="12" thickBot="1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1:27" ht="15.75">
      <c r="K11" s="70" t="s">
        <v>141</v>
      </c>
      <c r="L11" s="16" t="str">
        <f>kOrgName</f>
        <v>BigCo Ltd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1:27" ht="15.75">
      <c r="K12" s="71"/>
      <c r="L12" s="18" t="str">
        <f>kNow</f>
        <v>1-Oct-2012 12:09 p.m. 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</row>
    <row r="13" spans="11:27" ht="12.75">
      <c r="K13" s="69" t="s">
        <v>139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5" t="s">
        <v>150</v>
      </c>
      <c r="Z13" s="75" t="s">
        <v>151</v>
      </c>
      <c r="AA13" s="19"/>
    </row>
    <row r="14" spans="11:27" ht="13.5" thickBot="1">
      <c r="K14" s="20"/>
      <c r="L14" s="21"/>
      <c r="M14" s="1">
        <f>DATE(kYear-(kStartMonYear&gt;1),kStartMonYear,15)</f>
        <v>38367</v>
      </c>
      <c r="N14" s="1">
        <f aca="true" t="shared" si="0" ref="N14:X14">M14+30</f>
        <v>38397</v>
      </c>
      <c r="O14" s="1">
        <f t="shared" si="0"/>
        <v>38427</v>
      </c>
      <c r="P14" s="1">
        <f>O14+30</f>
        <v>38457</v>
      </c>
      <c r="Q14" s="1">
        <f t="shared" si="0"/>
        <v>38487</v>
      </c>
      <c r="R14" s="1">
        <f t="shared" si="0"/>
        <v>38517</v>
      </c>
      <c r="S14" s="1">
        <f>R14+30</f>
        <v>38547</v>
      </c>
      <c r="T14" s="1">
        <f t="shared" si="0"/>
        <v>38577</v>
      </c>
      <c r="U14" s="1">
        <f t="shared" si="0"/>
        <v>38607</v>
      </c>
      <c r="V14" s="1">
        <f t="shared" si="0"/>
        <v>38637</v>
      </c>
      <c r="W14" s="1">
        <f t="shared" si="0"/>
        <v>38667</v>
      </c>
      <c r="X14" s="1">
        <f t="shared" si="0"/>
        <v>38697</v>
      </c>
      <c r="Y14" s="56" t="str">
        <f>"Year "&amp;IF(kStartMonYear&gt;1,RIGHT(kYear-1,2)&amp;"/"&amp;RIGHT(kYear,2),kYear)</f>
        <v>Year 2005</v>
      </c>
      <c r="Z14" s="56" t="str">
        <f>"Year "&amp;IF(kStartMonYear&gt;1,RIGHT(kYear-1,2)&amp;"/"&amp;RIGHT(kYear,2),kYear)</f>
        <v>Year 2005</v>
      </c>
      <c r="AA14" s="22"/>
    </row>
    <row r="15" spans="11:27" ht="6" customHeight="1">
      <c r="K15" s="1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"/>
    </row>
    <row r="16" spans="11:27" ht="11.25">
      <c r="K16" s="72" t="s">
        <v>144</v>
      </c>
      <c r="L16" s="65"/>
      <c r="M16" s="65">
        <v>148</v>
      </c>
      <c r="N16" s="65">
        <v>113</v>
      </c>
      <c r="O16" s="65">
        <v>55</v>
      </c>
      <c r="P16" s="65">
        <v>140</v>
      </c>
      <c r="Q16" s="65">
        <v>56</v>
      </c>
      <c r="R16" s="65">
        <v>136</v>
      </c>
      <c r="S16" s="65">
        <v>76</v>
      </c>
      <c r="T16" s="65">
        <v>55</v>
      </c>
      <c r="U16" s="65">
        <v>127</v>
      </c>
      <c r="V16" s="65">
        <v>97</v>
      </c>
      <c r="W16" s="65">
        <v>122</v>
      </c>
      <c r="X16" s="65">
        <v>133</v>
      </c>
      <c r="Y16" s="65">
        <f>SUM(M16:X16)</f>
        <v>1258</v>
      </c>
      <c r="Z16" s="65">
        <f aca="true" t="shared" si="1" ref="Z16:Z24">Y16*kExchRate</f>
        <v>427.72</v>
      </c>
      <c r="AA16" s="4"/>
    </row>
    <row r="17" spans="11:27" ht="11.25">
      <c r="K17" s="72" t="s">
        <v>145</v>
      </c>
      <c r="L17" s="65"/>
      <c r="M17" s="65">
        <v>81</v>
      </c>
      <c r="N17" s="65">
        <v>144</v>
      </c>
      <c r="O17" s="65">
        <v>134</v>
      </c>
      <c r="P17" s="65">
        <v>67</v>
      </c>
      <c r="Q17" s="65">
        <v>51</v>
      </c>
      <c r="R17" s="65">
        <v>75</v>
      </c>
      <c r="S17" s="65">
        <v>51</v>
      </c>
      <c r="T17" s="65">
        <v>74</v>
      </c>
      <c r="U17" s="65">
        <v>126</v>
      </c>
      <c r="V17" s="65">
        <v>107</v>
      </c>
      <c r="W17" s="65">
        <v>77</v>
      </c>
      <c r="X17" s="65">
        <v>57</v>
      </c>
      <c r="Y17" s="65">
        <f aca="true" t="shared" si="2" ref="Y17:Y24">SUM(M17:X17)</f>
        <v>1044</v>
      </c>
      <c r="Z17" s="65">
        <f t="shared" si="1"/>
        <v>354.96000000000004</v>
      </c>
      <c r="AA17" s="4"/>
    </row>
    <row r="18" spans="11:27" ht="11.25">
      <c r="K18" s="72" t="s">
        <v>146</v>
      </c>
      <c r="L18" s="65"/>
      <c r="M18" s="65">
        <v>148</v>
      </c>
      <c r="N18" s="65">
        <v>76</v>
      </c>
      <c r="O18" s="65">
        <v>149</v>
      </c>
      <c r="P18" s="65">
        <v>133</v>
      </c>
      <c r="Q18" s="65">
        <v>146</v>
      </c>
      <c r="R18" s="65">
        <v>85</v>
      </c>
      <c r="S18" s="65">
        <v>82</v>
      </c>
      <c r="T18" s="65">
        <v>70</v>
      </c>
      <c r="U18" s="65">
        <v>89</v>
      </c>
      <c r="V18" s="65">
        <v>73</v>
      </c>
      <c r="W18" s="65">
        <v>142</v>
      </c>
      <c r="X18" s="65">
        <v>108</v>
      </c>
      <c r="Y18" s="65">
        <f t="shared" si="2"/>
        <v>1301</v>
      </c>
      <c r="Z18" s="65">
        <f t="shared" si="1"/>
        <v>442.34000000000003</v>
      </c>
      <c r="AA18" s="4"/>
    </row>
    <row r="19" spans="11:27" ht="11.25">
      <c r="K19" s="72" t="s">
        <v>147</v>
      </c>
      <c r="L19" s="65"/>
      <c r="M19" s="65">
        <v>89</v>
      </c>
      <c r="N19" s="65">
        <v>74</v>
      </c>
      <c r="O19" s="65">
        <v>51</v>
      </c>
      <c r="P19" s="65">
        <v>115</v>
      </c>
      <c r="Q19" s="65">
        <v>71</v>
      </c>
      <c r="R19" s="65">
        <v>137</v>
      </c>
      <c r="S19" s="65">
        <v>110</v>
      </c>
      <c r="T19" s="65">
        <v>148</v>
      </c>
      <c r="U19" s="65">
        <v>65</v>
      </c>
      <c r="V19" s="65">
        <v>51</v>
      </c>
      <c r="W19" s="65">
        <v>55</v>
      </c>
      <c r="X19" s="65">
        <v>101</v>
      </c>
      <c r="Y19" s="65">
        <f t="shared" si="2"/>
        <v>1067</v>
      </c>
      <c r="Z19" s="65">
        <f t="shared" si="1"/>
        <v>362.78000000000003</v>
      </c>
      <c r="AA19" s="4"/>
    </row>
    <row r="20" spans="11:27" ht="11.25">
      <c r="K20" s="72" t="s">
        <v>148</v>
      </c>
      <c r="L20" s="65"/>
      <c r="M20" s="65">
        <v>114</v>
      </c>
      <c r="N20" s="65">
        <v>85</v>
      </c>
      <c r="O20" s="65">
        <v>116</v>
      </c>
      <c r="P20" s="65">
        <v>72</v>
      </c>
      <c r="Q20" s="65">
        <v>140</v>
      </c>
      <c r="R20" s="65">
        <v>136</v>
      </c>
      <c r="S20" s="65">
        <v>88</v>
      </c>
      <c r="T20" s="65">
        <v>67</v>
      </c>
      <c r="U20" s="65">
        <v>107</v>
      </c>
      <c r="V20" s="65">
        <v>75</v>
      </c>
      <c r="W20" s="65">
        <v>110</v>
      </c>
      <c r="X20" s="65">
        <v>130</v>
      </c>
      <c r="Y20" s="65">
        <f t="shared" si="2"/>
        <v>1240</v>
      </c>
      <c r="Z20" s="65">
        <f t="shared" si="1"/>
        <v>421.6</v>
      </c>
      <c r="AA20" s="4"/>
    </row>
    <row r="21" spans="11:27" ht="11.25">
      <c r="K21" s="72" t="s">
        <v>149</v>
      </c>
      <c r="L21" s="65"/>
      <c r="M21" s="65">
        <v>83</v>
      </c>
      <c r="N21" s="65">
        <v>63</v>
      </c>
      <c r="O21" s="65">
        <v>146</v>
      </c>
      <c r="P21" s="65">
        <v>54</v>
      </c>
      <c r="Q21" s="65">
        <v>95</v>
      </c>
      <c r="R21" s="65">
        <v>91</v>
      </c>
      <c r="S21" s="65">
        <v>114</v>
      </c>
      <c r="T21" s="65">
        <v>116</v>
      </c>
      <c r="U21" s="65">
        <v>62</v>
      </c>
      <c r="V21" s="65">
        <v>146</v>
      </c>
      <c r="W21" s="65">
        <v>100</v>
      </c>
      <c r="X21" s="65">
        <v>93</v>
      </c>
      <c r="Y21" s="65">
        <f t="shared" si="2"/>
        <v>1163</v>
      </c>
      <c r="Z21" s="65">
        <f t="shared" si="1"/>
        <v>395.42</v>
      </c>
      <c r="AA21" s="4"/>
    </row>
    <row r="22" spans="11:27" ht="11.25">
      <c r="K22" s="72" t="s">
        <v>154</v>
      </c>
      <c r="L22" s="65"/>
      <c r="M22" s="65">
        <v>60</v>
      </c>
      <c r="N22" s="65">
        <v>138</v>
      </c>
      <c r="O22" s="65">
        <v>62</v>
      </c>
      <c r="P22" s="65">
        <v>142</v>
      </c>
      <c r="Q22" s="65">
        <v>67</v>
      </c>
      <c r="R22" s="65">
        <v>110</v>
      </c>
      <c r="S22" s="65">
        <v>124</v>
      </c>
      <c r="T22" s="65">
        <v>141</v>
      </c>
      <c r="U22" s="65">
        <v>77</v>
      </c>
      <c r="V22" s="65">
        <v>55</v>
      </c>
      <c r="W22" s="65">
        <v>138</v>
      </c>
      <c r="X22" s="65">
        <v>148</v>
      </c>
      <c r="Y22" s="65">
        <f t="shared" si="2"/>
        <v>1262</v>
      </c>
      <c r="Z22" s="65">
        <f t="shared" si="1"/>
        <v>429.08000000000004</v>
      </c>
      <c r="AA22" s="4"/>
    </row>
    <row r="23" spans="11:27" ht="11.25">
      <c r="K23" s="72" t="s">
        <v>155</v>
      </c>
      <c r="L23" s="65"/>
      <c r="M23" s="65">
        <v>121</v>
      </c>
      <c r="N23" s="65">
        <v>52</v>
      </c>
      <c r="O23" s="65">
        <v>88</v>
      </c>
      <c r="P23" s="65">
        <v>99</v>
      </c>
      <c r="Q23" s="65">
        <v>79</v>
      </c>
      <c r="R23" s="65">
        <v>69</v>
      </c>
      <c r="S23" s="65">
        <v>121</v>
      </c>
      <c r="T23" s="65">
        <v>77</v>
      </c>
      <c r="U23" s="65">
        <v>136</v>
      </c>
      <c r="V23" s="65">
        <v>136</v>
      </c>
      <c r="W23" s="65">
        <v>94</v>
      </c>
      <c r="X23" s="65">
        <v>64</v>
      </c>
      <c r="Y23" s="65">
        <f t="shared" si="2"/>
        <v>1136</v>
      </c>
      <c r="Z23" s="65">
        <f t="shared" si="1"/>
        <v>386.24</v>
      </c>
      <c r="AA23" s="4"/>
    </row>
    <row r="24" spans="11:27" ht="11.25">
      <c r="K24" s="72" t="s">
        <v>156</v>
      </c>
      <c r="L24" s="65"/>
      <c r="M24" s="65">
        <v>133</v>
      </c>
      <c r="N24" s="65">
        <v>91</v>
      </c>
      <c r="O24" s="65">
        <v>99</v>
      </c>
      <c r="P24" s="65">
        <v>117</v>
      </c>
      <c r="Q24" s="65">
        <v>125</v>
      </c>
      <c r="R24" s="65">
        <v>145</v>
      </c>
      <c r="S24" s="65">
        <v>68</v>
      </c>
      <c r="T24" s="65">
        <v>75</v>
      </c>
      <c r="U24" s="65">
        <v>117</v>
      </c>
      <c r="V24" s="65">
        <v>58</v>
      </c>
      <c r="W24" s="65">
        <v>133</v>
      </c>
      <c r="X24" s="65">
        <v>117</v>
      </c>
      <c r="Y24" s="65">
        <f t="shared" si="2"/>
        <v>1278</v>
      </c>
      <c r="Z24" s="65">
        <f t="shared" si="1"/>
        <v>434.52000000000004</v>
      </c>
      <c r="AA24" s="4"/>
    </row>
    <row r="25" spans="11:27" ht="6" customHeight="1">
      <c r="K25" s="7"/>
      <c r="L25" s="6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4"/>
    </row>
    <row r="26" spans="11:27" ht="11.25">
      <c r="K26" s="77" t="s">
        <v>5</v>
      </c>
      <c r="L26" s="8"/>
      <c r="M26" s="65">
        <f aca="true" t="shared" si="3" ref="M26:X26">SUM(M16:M25)</f>
        <v>977</v>
      </c>
      <c r="N26" s="65">
        <f t="shared" si="3"/>
        <v>836</v>
      </c>
      <c r="O26" s="65">
        <f t="shared" si="3"/>
        <v>900</v>
      </c>
      <c r="P26" s="65">
        <f t="shared" si="3"/>
        <v>939</v>
      </c>
      <c r="Q26" s="65">
        <f t="shared" si="3"/>
        <v>830</v>
      </c>
      <c r="R26" s="65">
        <f t="shared" si="3"/>
        <v>984</v>
      </c>
      <c r="S26" s="65">
        <f t="shared" si="3"/>
        <v>834</v>
      </c>
      <c r="T26" s="65">
        <f t="shared" si="3"/>
        <v>823</v>
      </c>
      <c r="U26" s="65">
        <f t="shared" si="3"/>
        <v>906</v>
      </c>
      <c r="V26" s="65">
        <f t="shared" si="3"/>
        <v>798</v>
      </c>
      <c r="W26" s="65">
        <f t="shared" si="3"/>
        <v>971</v>
      </c>
      <c r="X26" s="65">
        <f t="shared" si="3"/>
        <v>951</v>
      </c>
      <c r="Y26" s="65">
        <f>SUM(M26:X26)</f>
        <v>10749</v>
      </c>
      <c r="Z26" s="65">
        <f>SUM(N26:Y26)</f>
        <v>20521</v>
      </c>
      <c r="AA26" s="4"/>
    </row>
    <row r="27" spans="11:27" ht="6" customHeight="1" thickBot="1">
      <c r="K27" s="9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"/>
    </row>
    <row r="39" ht="11.25">
      <c r="AG39">
        <f>250*50/3</f>
        <v>4166.666666666667</v>
      </c>
    </row>
  </sheetData>
  <sheetProtection autoFilter="0"/>
  <hyperlinks>
    <hyperlink ref="O11" r:id="rId1" tooltip="Return to Menu sheet" display="Menu"/>
  </hyperlinks>
  <printOptions horizontalCentered="1"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&amp;T&amp;C&amp;8&amp;Z&amp;F&amp;R&amp;8&amp;P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19"/>
  </sheetPr>
  <dimension ref="K11:AA27"/>
  <sheetViews>
    <sheetView showOutlineSymbols="0" zoomScalePageLayoutView="0" workbookViewId="0" topLeftCell="K11">
      <pane xSplit="1" ySplit="4" topLeftCell="O15" activePane="bottomRight" state="frozen"/>
      <selection pane="topLeft" activeCell="Z26" sqref="M26:Z26"/>
      <selection pane="topRight" activeCell="Z26" sqref="M26:Z26"/>
      <selection pane="bottomLeft" activeCell="Z26" sqref="M26:Z26"/>
      <selection pane="bottomRight" activeCell="P20" sqref="P20"/>
    </sheetView>
  </sheetViews>
  <sheetFormatPr defaultColWidth="9.33203125" defaultRowHeight="11.25"/>
  <cols>
    <col min="11" max="11" width="30.83203125" style="0" customWidth="1"/>
    <col min="13" max="26" width="10.33203125" style="0" customWidth="1"/>
    <col min="27" max="27" width="1.83203125" style="0" customWidth="1"/>
  </cols>
  <sheetData>
    <row r="10" ht="12" thickBot="1"/>
    <row r="11" spans="11:27" ht="15.75">
      <c r="K11" s="70" t="s">
        <v>143</v>
      </c>
      <c r="L11" s="16" t="str">
        <f>kOrgName</f>
        <v>BigCo Ltd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1:27" ht="15.75">
      <c r="K12" s="71"/>
      <c r="L12" s="18" t="str">
        <f>kNow</f>
        <v>1-Oct-2012 12:09 p.m. 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</row>
    <row r="13" spans="11:27" ht="12.75">
      <c r="K13" s="69" t="s">
        <v>140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5" t="s">
        <v>150</v>
      </c>
      <c r="Z13" s="75" t="s">
        <v>151</v>
      </c>
      <c r="AA13" s="19"/>
    </row>
    <row r="14" spans="11:27" ht="13.5" thickBot="1">
      <c r="K14" s="20"/>
      <c r="L14" s="21"/>
      <c r="M14" s="1">
        <f>DATE(kYear-(kStartMonYear&gt;1),kStartMonYear,15)</f>
        <v>38367</v>
      </c>
      <c r="N14" s="1">
        <f aca="true" t="shared" si="0" ref="N14:X14">M14+30</f>
        <v>38397</v>
      </c>
      <c r="O14" s="1">
        <f t="shared" si="0"/>
        <v>38427</v>
      </c>
      <c r="P14" s="1">
        <f>O14+30</f>
        <v>38457</v>
      </c>
      <c r="Q14" s="1">
        <f t="shared" si="0"/>
        <v>38487</v>
      </c>
      <c r="R14" s="1">
        <f t="shared" si="0"/>
        <v>38517</v>
      </c>
      <c r="S14" s="1">
        <f>R14+30</f>
        <v>38547</v>
      </c>
      <c r="T14" s="1">
        <f t="shared" si="0"/>
        <v>38577</v>
      </c>
      <c r="U14" s="1">
        <f t="shared" si="0"/>
        <v>38607</v>
      </c>
      <c r="V14" s="1">
        <f t="shared" si="0"/>
        <v>38637</v>
      </c>
      <c r="W14" s="1">
        <f t="shared" si="0"/>
        <v>38667</v>
      </c>
      <c r="X14" s="1">
        <f t="shared" si="0"/>
        <v>38697</v>
      </c>
      <c r="Y14" s="56" t="str">
        <f>"Year "&amp;IF(kStartMonYear&gt;1,RIGHT(kYear-1,2)&amp;"/"&amp;RIGHT(kYear,2),kYear)</f>
        <v>Year 2005</v>
      </c>
      <c r="Z14" s="56" t="str">
        <f>"Year "&amp;IF(kStartMonYear&gt;1,RIGHT(kYear-1,2)&amp;"/"&amp;RIGHT(kYear,2),kYear)</f>
        <v>Year 2005</v>
      </c>
      <c r="AA14" s="22"/>
    </row>
    <row r="15" spans="11:27" ht="6" customHeight="1">
      <c r="K15" s="1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"/>
    </row>
    <row r="16" spans="11:27" ht="11.25">
      <c r="K16" s="72" t="s">
        <v>144</v>
      </c>
      <c r="L16" s="65"/>
      <c r="M16" s="65">
        <v>132</v>
      </c>
      <c r="N16" s="65">
        <v>93</v>
      </c>
      <c r="O16" s="65">
        <v>142</v>
      </c>
      <c r="P16" s="65">
        <v>97</v>
      </c>
      <c r="Q16" s="65">
        <v>81</v>
      </c>
      <c r="R16" s="65">
        <v>133</v>
      </c>
      <c r="S16" s="65">
        <v>71</v>
      </c>
      <c r="T16" s="65">
        <v>96</v>
      </c>
      <c r="U16" s="65">
        <v>85</v>
      </c>
      <c r="V16" s="65">
        <v>94</v>
      </c>
      <c r="W16" s="65">
        <v>63</v>
      </c>
      <c r="X16" s="65">
        <v>60</v>
      </c>
      <c r="Y16" s="65">
        <f>SUM(M16:X16)</f>
        <v>1147</v>
      </c>
      <c r="Z16" s="65">
        <f aca="true" t="shared" si="1" ref="Z16:Z24">Y16*kExchRate</f>
        <v>389.98</v>
      </c>
      <c r="AA16" s="4"/>
    </row>
    <row r="17" spans="11:27" ht="11.25">
      <c r="K17" s="72" t="s">
        <v>145</v>
      </c>
      <c r="L17" s="65"/>
      <c r="M17" s="65">
        <v>125</v>
      </c>
      <c r="N17" s="65">
        <v>104</v>
      </c>
      <c r="O17" s="65">
        <v>134</v>
      </c>
      <c r="P17" s="65">
        <v>140</v>
      </c>
      <c r="Q17" s="65">
        <v>57</v>
      </c>
      <c r="R17" s="65">
        <v>73</v>
      </c>
      <c r="S17" s="65">
        <v>70</v>
      </c>
      <c r="T17" s="65">
        <v>78</v>
      </c>
      <c r="U17" s="65">
        <v>109</v>
      </c>
      <c r="V17" s="65">
        <v>92</v>
      </c>
      <c r="W17" s="65">
        <v>117</v>
      </c>
      <c r="X17" s="65">
        <v>145</v>
      </c>
      <c r="Y17" s="65">
        <f aca="true" t="shared" si="2" ref="Y17:Y24">SUM(M17:X17)</f>
        <v>1244</v>
      </c>
      <c r="Z17" s="65">
        <f t="shared" si="1"/>
        <v>422.96000000000004</v>
      </c>
      <c r="AA17" s="4"/>
    </row>
    <row r="18" spans="11:27" ht="11.25">
      <c r="K18" s="72" t="s">
        <v>146</v>
      </c>
      <c r="L18" s="65"/>
      <c r="M18" s="65">
        <v>101</v>
      </c>
      <c r="N18" s="65">
        <v>75</v>
      </c>
      <c r="O18" s="65">
        <v>128</v>
      </c>
      <c r="P18" s="65">
        <v>137</v>
      </c>
      <c r="Q18" s="65">
        <v>138</v>
      </c>
      <c r="R18" s="65">
        <v>77</v>
      </c>
      <c r="S18" s="65">
        <v>63</v>
      </c>
      <c r="T18" s="65">
        <v>134</v>
      </c>
      <c r="U18" s="65">
        <v>116</v>
      </c>
      <c r="V18" s="65">
        <v>136</v>
      </c>
      <c r="W18" s="65">
        <v>76</v>
      </c>
      <c r="X18" s="65">
        <v>88</v>
      </c>
      <c r="Y18" s="65">
        <f t="shared" si="2"/>
        <v>1269</v>
      </c>
      <c r="Z18" s="65">
        <f t="shared" si="1"/>
        <v>431.46000000000004</v>
      </c>
      <c r="AA18" s="4"/>
    </row>
    <row r="19" spans="11:27" ht="11.25">
      <c r="K19" s="72" t="s">
        <v>147</v>
      </c>
      <c r="L19" s="65"/>
      <c r="M19" s="65">
        <v>53</v>
      </c>
      <c r="N19" s="65">
        <v>114</v>
      </c>
      <c r="O19" s="65">
        <v>128</v>
      </c>
      <c r="P19" s="65">
        <v>88</v>
      </c>
      <c r="Q19" s="65">
        <v>108</v>
      </c>
      <c r="R19" s="65">
        <v>55</v>
      </c>
      <c r="S19" s="65">
        <v>111</v>
      </c>
      <c r="T19" s="65">
        <v>81</v>
      </c>
      <c r="U19" s="65">
        <v>108</v>
      </c>
      <c r="V19" s="65">
        <v>55</v>
      </c>
      <c r="W19" s="65">
        <v>135</v>
      </c>
      <c r="X19" s="65">
        <v>85</v>
      </c>
      <c r="Y19" s="65">
        <f t="shared" si="2"/>
        <v>1121</v>
      </c>
      <c r="Z19" s="65">
        <f t="shared" si="1"/>
        <v>381.14000000000004</v>
      </c>
      <c r="AA19" s="4"/>
    </row>
    <row r="20" spans="11:27" ht="11.25">
      <c r="K20" s="72" t="s">
        <v>148</v>
      </c>
      <c r="L20" s="65"/>
      <c r="M20" s="65">
        <v>124</v>
      </c>
      <c r="N20" s="65">
        <v>135</v>
      </c>
      <c r="O20" s="65">
        <v>97</v>
      </c>
      <c r="P20" s="65">
        <v>147</v>
      </c>
      <c r="Q20" s="65">
        <v>137</v>
      </c>
      <c r="R20" s="65">
        <v>141</v>
      </c>
      <c r="S20" s="65">
        <v>109</v>
      </c>
      <c r="T20" s="65">
        <v>148</v>
      </c>
      <c r="U20" s="65">
        <v>55</v>
      </c>
      <c r="V20" s="65">
        <v>140</v>
      </c>
      <c r="W20" s="65">
        <v>71</v>
      </c>
      <c r="X20" s="65">
        <v>54</v>
      </c>
      <c r="Y20" s="65">
        <f t="shared" si="2"/>
        <v>1358</v>
      </c>
      <c r="Z20" s="65">
        <f t="shared" si="1"/>
        <v>461.72</v>
      </c>
      <c r="AA20" s="4"/>
    </row>
    <row r="21" spans="11:27" ht="11.25">
      <c r="K21" s="72" t="s">
        <v>149</v>
      </c>
      <c r="L21" s="65"/>
      <c r="M21" s="65">
        <v>123</v>
      </c>
      <c r="N21" s="65">
        <v>87</v>
      </c>
      <c r="O21" s="65">
        <v>124</v>
      </c>
      <c r="P21" s="65">
        <v>100</v>
      </c>
      <c r="Q21" s="65">
        <v>131</v>
      </c>
      <c r="R21" s="65">
        <v>149</v>
      </c>
      <c r="S21" s="65">
        <v>136</v>
      </c>
      <c r="T21" s="65">
        <v>90</v>
      </c>
      <c r="U21" s="65">
        <v>134</v>
      </c>
      <c r="V21" s="65">
        <v>74</v>
      </c>
      <c r="W21" s="65">
        <v>72</v>
      </c>
      <c r="X21" s="65">
        <v>139</v>
      </c>
      <c r="Y21" s="65">
        <f t="shared" si="2"/>
        <v>1359</v>
      </c>
      <c r="Z21" s="65">
        <f t="shared" si="1"/>
        <v>462.06000000000006</v>
      </c>
      <c r="AA21" s="4"/>
    </row>
    <row r="22" spans="11:27" ht="11.25">
      <c r="K22" s="72" t="s">
        <v>154</v>
      </c>
      <c r="L22" s="65"/>
      <c r="M22" s="65">
        <v>111</v>
      </c>
      <c r="N22" s="65">
        <v>129</v>
      </c>
      <c r="O22" s="65">
        <v>107</v>
      </c>
      <c r="P22" s="65">
        <v>149</v>
      </c>
      <c r="Q22" s="65">
        <v>127</v>
      </c>
      <c r="R22" s="65">
        <v>76</v>
      </c>
      <c r="S22" s="65">
        <v>58</v>
      </c>
      <c r="T22" s="65">
        <v>129</v>
      </c>
      <c r="U22" s="65">
        <v>55</v>
      </c>
      <c r="V22" s="65">
        <v>55</v>
      </c>
      <c r="W22" s="65">
        <v>101</v>
      </c>
      <c r="X22" s="65">
        <v>99</v>
      </c>
      <c r="Y22" s="65">
        <f t="shared" si="2"/>
        <v>1196</v>
      </c>
      <c r="Z22" s="65">
        <f t="shared" si="1"/>
        <v>406.64000000000004</v>
      </c>
      <c r="AA22" s="4"/>
    </row>
    <row r="23" spans="11:27" ht="11.25">
      <c r="K23" s="72" t="s">
        <v>155</v>
      </c>
      <c r="L23" s="65"/>
      <c r="M23" s="65">
        <v>136</v>
      </c>
      <c r="N23" s="65">
        <v>72</v>
      </c>
      <c r="O23" s="65">
        <v>66</v>
      </c>
      <c r="P23" s="65">
        <v>95</v>
      </c>
      <c r="Q23" s="65">
        <v>143</v>
      </c>
      <c r="R23" s="65">
        <v>104</v>
      </c>
      <c r="S23" s="65">
        <v>70</v>
      </c>
      <c r="T23" s="65">
        <v>131</v>
      </c>
      <c r="U23" s="65">
        <v>65</v>
      </c>
      <c r="V23" s="65">
        <v>128</v>
      </c>
      <c r="W23" s="65">
        <v>112</v>
      </c>
      <c r="X23" s="65">
        <v>91</v>
      </c>
      <c r="Y23" s="65">
        <f t="shared" si="2"/>
        <v>1213</v>
      </c>
      <c r="Z23" s="65">
        <f t="shared" si="1"/>
        <v>412.42</v>
      </c>
      <c r="AA23" s="4"/>
    </row>
    <row r="24" spans="11:27" ht="11.25">
      <c r="K24" s="72" t="s">
        <v>156</v>
      </c>
      <c r="L24" s="65"/>
      <c r="M24" s="65">
        <v>58</v>
      </c>
      <c r="N24" s="65">
        <v>126</v>
      </c>
      <c r="O24" s="65">
        <v>81</v>
      </c>
      <c r="P24" s="65">
        <v>128</v>
      </c>
      <c r="Q24" s="65">
        <v>55</v>
      </c>
      <c r="R24" s="65">
        <v>84</v>
      </c>
      <c r="S24" s="65">
        <v>114</v>
      </c>
      <c r="T24" s="65">
        <v>111</v>
      </c>
      <c r="U24" s="65">
        <v>81</v>
      </c>
      <c r="V24" s="65">
        <v>53</v>
      </c>
      <c r="W24" s="65">
        <v>111</v>
      </c>
      <c r="X24" s="65">
        <v>144</v>
      </c>
      <c r="Y24" s="65">
        <f t="shared" si="2"/>
        <v>1146</v>
      </c>
      <c r="Z24" s="65">
        <f t="shared" si="1"/>
        <v>389.64000000000004</v>
      </c>
      <c r="AA24" s="4"/>
    </row>
    <row r="25" spans="11:27" ht="6" customHeight="1">
      <c r="K25" s="7"/>
      <c r="L25" s="6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4"/>
    </row>
    <row r="26" spans="11:27" ht="11.25">
      <c r="K26" s="77" t="s">
        <v>5</v>
      </c>
      <c r="L26" s="8"/>
      <c r="M26" s="65">
        <f aca="true" t="shared" si="3" ref="M26:X26">SUM(M16:M25)</f>
        <v>963</v>
      </c>
      <c r="N26" s="65">
        <f t="shared" si="3"/>
        <v>935</v>
      </c>
      <c r="O26" s="65">
        <f t="shared" si="3"/>
        <v>1007</v>
      </c>
      <c r="P26" s="65">
        <f t="shared" si="3"/>
        <v>1081</v>
      </c>
      <c r="Q26" s="65">
        <f t="shared" si="3"/>
        <v>977</v>
      </c>
      <c r="R26" s="65">
        <f t="shared" si="3"/>
        <v>892</v>
      </c>
      <c r="S26" s="65">
        <f t="shared" si="3"/>
        <v>802</v>
      </c>
      <c r="T26" s="65">
        <f t="shared" si="3"/>
        <v>998</v>
      </c>
      <c r="U26" s="65">
        <f t="shared" si="3"/>
        <v>808</v>
      </c>
      <c r="V26" s="65">
        <f t="shared" si="3"/>
        <v>827</v>
      </c>
      <c r="W26" s="65">
        <f t="shared" si="3"/>
        <v>858</v>
      </c>
      <c r="X26" s="65">
        <f t="shared" si="3"/>
        <v>905</v>
      </c>
      <c r="Y26" s="65">
        <f>SUM(M26:X26)</f>
        <v>11053</v>
      </c>
      <c r="Z26" s="65">
        <f>SUM(N26:Y26)</f>
        <v>21143</v>
      </c>
      <c r="AA26" s="4"/>
    </row>
    <row r="27" spans="11:27" ht="6" customHeight="1" thickBot="1">
      <c r="K27" s="9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"/>
    </row>
  </sheetData>
  <sheetProtection autoFilter="0"/>
  <hyperlinks>
    <hyperlink ref="O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&amp;T&amp;C&amp;8&amp;Z&amp;F&amp;R&amp;8&amp;P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AbleOwl ESP seminar</dc:title>
  <dc:subject/>
  <dc:creator>AbleOwl (HK) Ltd © 2006</dc:creator>
  <cp:keywords/>
  <dc:description/>
  <cp:lastModifiedBy>Paul Oulton</cp:lastModifiedBy>
  <cp:lastPrinted>2005-11-21T20:48:22Z</cp:lastPrinted>
  <dcterms:created xsi:type="dcterms:W3CDTF">1997-09-04T02:48:07Z</dcterms:created>
  <dcterms:modified xsi:type="dcterms:W3CDTF">2012-10-01T16:16:41Z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BPwd">
    <vt:lpwstr>abc</vt:lpwstr>
  </property>
  <property fmtid="{D5CDD505-2E9C-101B-9397-08002B2CF9AE}" pid="3" name="ESPRNparAct2">
    <vt:lpwstr>Print area for second Actuals</vt:lpwstr>
  </property>
  <property fmtid="{D5CDD505-2E9C-101B-9397-08002B2CF9AE}" pid="4" name="ESPRNparBud2">
    <vt:lpwstr>Print area for second Budget</vt:lpwstr>
  </property>
  <property fmtid="{D5CDD505-2E9C-101B-9397-08002B2CF9AE}" pid="5" name="ESPRNparBud1">
    <vt:lpwstr>Print area for first Budget</vt:lpwstr>
  </property>
</Properties>
</file>