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40" windowHeight="3135" tabRatio="801" activeTab="2"/>
  </bookViews>
  <sheets>
    <sheet name="Guide" sheetId="1" r:id="rId1"/>
    <sheet name="Params" sheetId="2" r:id="rId2"/>
    <sheet name="mSubtotals" sheetId="3" r:id="rId3"/>
    <sheet name="mCalcs" sheetId="4" r:id="rId4"/>
    <sheet name="mCalcs2" sheetId="5" r:id="rId5"/>
  </sheets>
  <definedNames>
    <definedName name="afbGuide">'Guide'!$A$1:$B$4</definedName>
    <definedName name="afbParams">'Params'!$A$1:$A$4</definedName>
    <definedName name="afbSheet" localSheetId="3">'mCalcs'!$K$11:$K$14</definedName>
    <definedName name="afbSheet" localSheetId="4">'mCalcs2'!$K$11:$K$14</definedName>
    <definedName name="afbSheet" localSheetId="2">'mSubtotals'!$K$11:$K$14</definedName>
    <definedName name="gAppDescription">'Guide'!$C$6</definedName>
    <definedName name="gCreator">'Guide'!$C$10</definedName>
    <definedName name="gProcGetStarted">'Guide'!#REF!</definedName>
    <definedName name="gProcMenuSheetDelete">'Guide'!#REF!</definedName>
    <definedName name="gProcMenuSheetInsert">'Guide'!#REF!</definedName>
    <definedName name="gPurpose">'Guide'!$C$7</definedName>
    <definedName name="gStartWorkbook">'Guide'!$C$22</definedName>
    <definedName name="kAppName">'Params'!$B$6</definedName>
    <definedName name="kCrosscheckMsg">'Params'!$B$14</definedName>
    <definedName name="kCrosscheckTolerance">'Params'!$B$13</definedName>
    <definedName name="kCurrentPeriod">'Params'!$B$12</definedName>
    <definedName name="kHideWebToolbar">'Params'!$B$16</definedName>
    <definedName name="kMonthName">'Params'!$B$11</definedName>
    <definedName name="kMonthNo">'Params'!$B$10</definedName>
    <definedName name="kNow">'Params'!$B$15</definedName>
    <definedName name="kOrgName">'Params'!$B$8</definedName>
    <definedName name="kVersion">'Params'!$B$7</definedName>
    <definedName name="kYear">'Params'!$B$9</definedName>
    <definedName name="_xlnm.Print_Area" localSheetId="3">'mCalcs'!$K$11:$Q$33</definedName>
    <definedName name="_xlnm.Print_Area" localSheetId="4">'mCalcs2'!$K$11:$Q$31</definedName>
    <definedName name="_xlnm.Print_Area" localSheetId="2">'mSubtotals'!$K$11:$Q$39</definedName>
    <definedName name="_xlnm.Print_Titles" localSheetId="0">'Guide'!$1:$4</definedName>
    <definedName name="_xlnm.Print_Titles" localSheetId="3">'mCalcs'!$K:$K,'mCalcs'!$11:$14</definedName>
    <definedName name="_xlnm.Print_Titles" localSheetId="4">'mCalcs2'!$K:$K,'mCalcs2'!$11:$14</definedName>
    <definedName name="_xlnm.Print_Titles" localSheetId="2">'mSubtotals'!$K:$K,'mSubtotals'!$11:$14</definedName>
    <definedName name="_xlnm.Print_Titles" localSheetId="1">'Params'!$1:$4</definedName>
    <definedName name="ttSheet" localSheetId="3">'mCalcs'!$K$14:$Q$14</definedName>
    <definedName name="ttSheet" localSheetId="4">'mCalcs2'!$K$14:$Q$14</definedName>
    <definedName name="ttSheet" localSheetId="2">'mSubtotals'!$K$14:$Q$14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  <comment ref="A25" authorId="0">
      <text>
        <r>
          <rPr>
            <sz val="8"/>
            <rFont val="Tahoma"/>
            <family val="2"/>
          </rPr>
          <t>If this workbook is start workbook, it is for entire application. Otherwise, it is for this workbook only.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6" authorId="0">
      <text>
        <r>
          <rPr>
            <sz val="8"/>
            <rFont val="Tahoma"/>
            <family val="2"/>
          </rPr>
          <t>Hide Web toolbar when file opens.</t>
        </r>
      </text>
    </comment>
  </commentList>
</comments>
</file>

<file path=xl/sharedStrings.xml><?xml version="1.0" encoding="utf-8"?>
<sst xmlns="http://schemas.openxmlformats.org/spreadsheetml/2006/main" count="105" uniqueCount="76">
  <si>
    <t>Key parameters</t>
  </si>
  <si>
    <t>Now</t>
  </si>
  <si>
    <t>Organisation name</t>
  </si>
  <si>
    <t>Procedures</t>
  </si>
  <si>
    <t>Application name</t>
  </si>
  <si>
    <t>File name</t>
  </si>
  <si>
    <t>Version</t>
  </si>
  <si>
    <t>References</t>
  </si>
  <si>
    <t>Files</t>
  </si>
  <si>
    <t>Crosscheck tolerance</t>
  </si>
  <si>
    <t>Crosscheck text</t>
  </si>
  <si>
    <t>Crosscheck error!</t>
  </si>
  <si>
    <t>Workbook purpose</t>
  </si>
  <si>
    <t>Who created/modified</t>
  </si>
  <si>
    <t>Guide</t>
  </si>
  <si>
    <t>Modifications</t>
  </si>
  <si>
    <t>Naming convention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</si>
  <si>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</si>
  <si>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</si>
  <si>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</si>
  <si>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</si>
  <si>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</si>
  <si>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</si>
  <si>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</si>
  <si>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Application purpose</t>
  </si>
  <si>
    <t>Start workbook</t>
  </si>
  <si>
    <t>None</t>
  </si>
  <si>
    <t>This one.</t>
  </si>
  <si>
    <t>This one only.</t>
  </si>
  <si>
    <t>Data sourced from</t>
  </si>
  <si>
    <t>Data destined for</t>
  </si>
  <si>
    <t>Other application files</t>
  </si>
  <si>
    <t>Diagram of data flow</t>
  </si>
  <si>
    <t>HideWebToolbar</t>
  </si>
  <si>
    <t>-</t>
  </si>
  <si>
    <t>Same as application.</t>
  </si>
  <si>
    <t>ESP lines conventions</t>
  </si>
  <si>
    <t>Paul Oulton</t>
  </si>
  <si>
    <t>Salaries</t>
  </si>
  <si>
    <t>Benefits</t>
  </si>
  <si>
    <t>Bonuses</t>
  </si>
  <si>
    <t>Total salaries and benefits</t>
  </si>
  <si>
    <t>Total employment costs</t>
  </si>
  <si>
    <t>Salaries &amp; benefits</t>
  </si>
  <si>
    <t>Awards</t>
  </si>
  <si>
    <t>Optional payments</t>
  </si>
  <si>
    <t>Total optional</t>
  </si>
  <si>
    <t>Qtr1</t>
  </si>
  <si>
    <t>Qtr2</t>
  </si>
  <si>
    <t>Qtr3</t>
  </si>
  <si>
    <t>Qtr4</t>
  </si>
  <si>
    <t>FY</t>
  </si>
  <si>
    <t>Sales</t>
  </si>
  <si>
    <t>Direct labour</t>
  </si>
  <si>
    <t>Materials</t>
  </si>
  <si>
    <t>Distribution costs</t>
  </si>
  <si>
    <t>First gross profit</t>
  </si>
  <si>
    <t>Second gross profit</t>
  </si>
  <si>
    <t>Marketing</t>
  </si>
  <si>
    <t>Admin</t>
  </si>
  <si>
    <t>Net profit</t>
  </si>
  <si>
    <t>Overheads</t>
  </si>
  <si>
    <t>Lines convention</t>
  </si>
  <si>
    <t>Dept 1</t>
  </si>
  <si>
    <t>Dept 2</t>
  </si>
  <si>
    <t>Alwoble</t>
  </si>
  <si>
    <t>Employment costs</t>
  </si>
  <si>
    <t>Costs by dept</t>
  </si>
  <si>
    <t>P&amp;L</t>
  </si>
  <si>
    <t>Total salaries &amp; benefits</t>
  </si>
  <si>
    <t>Financial period no</t>
  </si>
  <si>
    <t>Current month name</t>
  </si>
  <si>
    <t>Nov</t>
  </si>
  <si>
    <t>Current period</t>
  </si>
  <si>
    <t>Year</t>
  </si>
  <si>
    <t>25-Nov-2010A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</si>
</sst>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\-yy_)"/>
    <numFmt numFmtId="173" formatCode="#,##0_);\(#,##0\);0_);* @_)"/>
    <numFmt numFmtId="174" formatCode="#,##0.0_);\(#,##0.0\);0.0_);* @_)"/>
    <numFmt numFmtId="175" formatCode="#,##0.00_);\(#,##0.00\);0.00_);* @_)"/>
    <numFmt numFmtId="176" formatCode="#,##0.000_);\(#,##0.000\);0.000_);* @_)"/>
    <numFmt numFmtId="177" formatCode="#,##0.0000_);\(#,##0.0000\);0.0000_);* @_)"/>
    <numFmt numFmtId="178" formatCode="0;\-0;0;* @"/>
    <numFmt numFmtId="179" formatCode="0%;\-0%;0%;* @_%"/>
    <numFmt numFmtId="180" formatCode="0.0%;\-0.0%;0.0%;* @_%"/>
    <numFmt numFmtId="181" formatCode="0.00%;\-0.00%;0.00%;* @_%"/>
    <numFmt numFmtId="182" formatCode="0.000%;\-0.000%;0.000%;* @_%"/>
    <numFmt numFmtId="183" formatCode="&quot;$&quot;* #,##0_);&quot;$&quot;* \(#,##0\);&quot;$&quot;* 0_);* @_)"/>
    <numFmt numFmtId="184" formatCode="&quot;$&quot;* #,##0.0_);&quot;$&quot;* \(#,##0.0\);&quot;$&quot;* 0.0_);* @_)"/>
    <numFmt numFmtId="185" formatCode="&quot;$&quot;* #,##0.00_);&quot;$&quot;* \(#,##0.00\);&quot;$&quot;* 0.00_);* @_)"/>
    <numFmt numFmtId="186" formatCode="&quot;$&quot;* #,##0.000_);&quot;$&quot;* \(#,##0.000\);&quot;$&quot;* 0.000_);* @_)"/>
    <numFmt numFmtId="187" formatCode="&quot;$&quot;* #,##0.0000_);&quot;$&quot;* \(#,##0.0000\);&quot;$&quot;* 0.0000_);* @_)"/>
    <numFmt numFmtId="188" formatCode="d\-mmm\-yyyy;[Red]&quot;Not date&quot;;&quot;-&quot;;[Red]* &quot;Not date&quot;"/>
    <numFmt numFmtId="189" formatCode="d\-mmm\-yyyy\ h:mm\ AM/PM;[Red]&quot;Not date&quot;;&quot;-&quot;;[Red]* &quot;Not date&quot;"/>
    <numFmt numFmtId="190" formatCode="d/mm/yyyy;[Red]&quot;Not date&quot;;&quot;-&quot;;[Red]* &quot;Not date&quot;"/>
    <numFmt numFmtId="191" formatCode="mmm\-yy;[Red]&quot;Not date&quot;;&quot;-&quot;;[Red]* &quot;Not date&quot;"/>
    <numFmt numFmtId="192" formatCode="h:mm\ AM/PM;[Red]&quot;Not time&quot;;h:mm\ AM/PM;[Red]* &quot;Not time&quot;"/>
    <numFmt numFmtId="193" formatCode="[h]:mm;[Red]&quot;Not time&quot;;[h]:mm;[Red]* &quot;Not time&quot;"/>
    <numFmt numFmtId="194" formatCode="d\-mmm\-yyyy\ h:mm\ AM/PM;[Red]&quot;Not time&quot;;0;[Red]* &quot;Not time&quot;"/>
    <numFmt numFmtId="195" formatCode="h:mm\ AM/PM;[Red]&quot;Not time&quot;;\-;[Red]* &quot;Not time&quot;"/>
    <numFmt numFmtId="196" formatCode="d\-mmm\-yyyy\ h:mm\ AM/PM;[Red]* &quot;Not date&quot;;&quot;-&quot;;[Red]* &quot;Not date&quot;"/>
    <numFmt numFmtId="197" formatCode="d/mm/yyyy;[Red]* &quot;Not date&quot;;&quot;-&quot;;[Red]* &quot;Not date&quot;"/>
    <numFmt numFmtId="198" formatCode="mmm\-yy;[Red]* &quot;Not date&quot;;&quot;-&quot;;[Red]* &quot;Not date&quot;"/>
    <numFmt numFmtId="199" formatCode="h:mm\ AM/PM;[Red]* &quot;Not time&quot;;\-;[Red]* &quot;Not time&quot;"/>
    <numFmt numFmtId="200" formatCode="[h]:mm;[Red]* &quot;Not time&quot;;[h]:mm;[Red]* &quot;Not time&quot;"/>
    <numFmt numFmtId="201" formatCode="d\-mmm\-yyyy;[Red]* &quot;Not date&quot;;&quot;-&quot;;[Red]* &quot;Not date&quot;"/>
    <numFmt numFmtId="202" formatCode="d\-mmm\-yyyy\ h:mm\ AM/PM;[Red]* &quot;Not time&quot;;0;[Red]* &quot;Not time&quot;"/>
    <numFmt numFmtId="203" formatCode="mm/dd/yyyy;[Red]* &quot;Not date&quot;;&quot;-&quot;;[Red]* &quot;Not date&quot;"/>
    <numFmt numFmtId="204" formatCode="[$-1409]dddd\,\ d\ mmmm\ yyyy"/>
  </numFmts>
  <fonts count="30">
    <font>
      <sz val="8"/>
      <name val="Arial"/>
      <family val="0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8"/>
      <color indexed="36"/>
      <name val="Arial"/>
      <family val="2"/>
    </font>
    <font>
      <b/>
      <sz val="8"/>
      <color indexed="12"/>
      <name val="Arial"/>
      <family val="2"/>
    </font>
    <font>
      <b/>
      <sz val="14"/>
      <name val="Arial"/>
      <family val="2"/>
    </font>
    <font>
      <sz val="8"/>
      <color indexed="63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59"/>
      <name val="Calibri"/>
      <family val="2"/>
    </font>
    <font>
      <sz val="11"/>
      <color indexed="23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38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18" fillId="13" borderId="0" applyNumberFormat="0" applyBorder="0" applyAlignment="0" applyProtection="0"/>
    <xf numFmtId="0" fontId="22" fillId="14" borderId="1" applyNumberFormat="0" applyAlignment="0" applyProtection="0"/>
    <xf numFmtId="173" fontId="0" fillId="0" borderId="0" applyFill="0" applyBorder="0">
      <alignment/>
      <protection/>
    </xf>
    <xf numFmtId="174" fontId="0" fillId="0" borderId="0" applyFill="0" applyBorder="0">
      <alignment/>
      <protection/>
    </xf>
    <xf numFmtId="175" fontId="0" fillId="0" borderId="0" applyFill="0" applyBorder="0">
      <alignment/>
      <protection/>
    </xf>
    <xf numFmtId="176" fontId="0" fillId="0" borderId="0" applyFill="0" applyBorder="0">
      <alignment/>
      <protection/>
    </xf>
    <xf numFmtId="177" fontId="0" fillId="0" borderId="0" applyFill="0" applyBorder="0">
      <alignment/>
      <protection/>
    </xf>
    <xf numFmtId="188" fontId="0" fillId="0" borderId="0" applyFill="0" applyBorder="0">
      <alignment/>
      <protection/>
    </xf>
    <xf numFmtId="196" fontId="0" fillId="0" borderId="0" applyFill="0" applyBorder="0">
      <alignment/>
      <protection/>
    </xf>
    <xf numFmtId="197" fontId="0" fillId="0" borderId="0" applyFill="0" applyBorder="0">
      <alignment/>
      <protection/>
    </xf>
    <xf numFmtId="203" fontId="0" fillId="0" borderId="0" applyFill="0" applyBorder="0">
      <alignment/>
      <protection/>
    </xf>
    <xf numFmtId="198" fontId="0" fillId="0" borderId="0" applyFill="0" applyBorder="0">
      <alignment/>
      <protection/>
    </xf>
    <xf numFmtId="198" fontId="0" fillId="0" borderId="0" applyFill="0" applyBorder="0">
      <alignment horizontal="center"/>
      <protection/>
    </xf>
    <xf numFmtId="178" fontId="0" fillId="0" borderId="0" applyFill="0" applyBorder="0">
      <alignment/>
      <protection/>
    </xf>
    <xf numFmtId="0" fontId="24" fillId="15" borderId="2" applyNumberFormat="0" applyAlignment="0" applyProtection="0"/>
    <xf numFmtId="199" fontId="0" fillId="0" borderId="0" applyFill="0" applyBorder="0">
      <alignment/>
      <protection/>
    </xf>
    <xf numFmtId="200" fontId="0" fillId="0" borderId="0" applyFill="0" applyBorder="0">
      <alignment/>
      <protection/>
    </xf>
    <xf numFmtId="179" fontId="0" fillId="0" borderId="0" applyFill="0" applyBorder="0">
      <alignment/>
      <protection/>
    </xf>
    <xf numFmtId="180" fontId="6" fillId="0" borderId="0" applyFill="0" applyBorder="0">
      <alignment/>
      <protection/>
    </xf>
    <xf numFmtId="181" fontId="0" fillId="0" borderId="0" applyFill="0" applyBorder="0">
      <alignment/>
      <protection/>
    </xf>
    <xf numFmtId="182" fontId="0" fillId="0" borderId="0" applyFill="0" applyBorder="0">
      <alignment/>
      <protection/>
    </xf>
    <xf numFmtId="183" fontId="0" fillId="0" borderId="0" applyFill="0" applyBorder="0">
      <alignment/>
      <protection/>
    </xf>
    <xf numFmtId="184" fontId="0" fillId="0" borderId="0" applyFill="0" applyBorder="0">
      <alignment/>
      <protection/>
    </xf>
    <xf numFmtId="185" fontId="0" fillId="0" borderId="0" applyFill="0" applyBorder="0">
      <alignment/>
      <protection/>
    </xf>
    <xf numFmtId="186" fontId="0" fillId="0" borderId="0" applyFill="0" applyBorder="0">
      <alignment/>
      <protection/>
    </xf>
    <xf numFmtId="187" fontId="0" fillId="0" borderId="0" applyFill="0" applyBorder="0">
      <alignment/>
      <protection/>
    </xf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0" applyFill="0" applyBorder="0">
      <alignment/>
      <protection/>
    </xf>
    <xf numFmtId="0" fontId="7" fillId="0" borderId="0" applyFill="0" applyBorder="0">
      <alignment/>
      <protection/>
    </xf>
    <xf numFmtId="0" fontId="8" fillId="0" borderId="0" applyFill="0" applyBorder="0">
      <alignment/>
      <protection/>
    </xf>
    <xf numFmtId="0" fontId="3" fillId="0" borderId="0" applyFill="0" applyBorder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Fill="0" applyBorder="0">
      <alignment horizontal="left"/>
      <protection hidden="1"/>
    </xf>
    <xf numFmtId="0" fontId="5" fillId="0" borderId="0" applyFill="0" applyBorder="0">
      <alignment horizontal="left" indent="1"/>
      <protection hidden="1"/>
    </xf>
    <xf numFmtId="0" fontId="5" fillId="0" borderId="0" applyFill="0" applyBorder="0">
      <alignment horizontal="left" indent="2"/>
      <protection hidden="1"/>
    </xf>
    <xf numFmtId="0" fontId="5" fillId="0" borderId="0" applyFill="0" applyBorder="0">
      <alignment horizontal="left" indent="3"/>
      <protection hidden="1"/>
    </xf>
    <xf numFmtId="0" fontId="5" fillId="0" borderId="0" applyNumberFormat="0" applyFill="0" applyBorder="0" applyAlignment="0" applyProtection="0"/>
    <xf numFmtId="173" fontId="4" fillId="0" borderId="0" applyFill="0" applyBorder="0">
      <alignment/>
      <protection locked="0"/>
    </xf>
    <xf numFmtId="174" fontId="4" fillId="0" borderId="0" applyFill="0" applyBorder="0">
      <alignment/>
      <protection locked="0"/>
    </xf>
    <xf numFmtId="175" fontId="4" fillId="0" borderId="0" applyFill="0" applyBorder="0">
      <alignment/>
      <protection locked="0"/>
    </xf>
    <xf numFmtId="176" fontId="4" fillId="0" borderId="0" applyFill="0" applyBorder="0">
      <alignment/>
      <protection locked="0"/>
    </xf>
    <xf numFmtId="177" fontId="4" fillId="0" borderId="0" applyFill="0" applyBorder="0">
      <alignment/>
      <protection locked="0"/>
    </xf>
    <xf numFmtId="201" fontId="4" fillId="0" borderId="0" applyFill="0" applyBorder="0">
      <alignment/>
      <protection locked="0"/>
    </xf>
    <xf numFmtId="202" fontId="4" fillId="0" borderId="0" applyFill="0" applyBorder="0">
      <alignment/>
      <protection locked="0"/>
    </xf>
    <xf numFmtId="197" fontId="4" fillId="0" borderId="0" applyFill="0" applyBorder="0">
      <alignment/>
      <protection locked="0"/>
    </xf>
    <xf numFmtId="203" fontId="4" fillId="0" borderId="0" applyFill="0" applyBorder="0">
      <alignment/>
      <protection locked="0"/>
    </xf>
    <xf numFmtId="198" fontId="4" fillId="0" borderId="0" applyFill="0" applyBorder="0">
      <alignment/>
      <protection locked="0"/>
    </xf>
    <xf numFmtId="178" fontId="4" fillId="0" borderId="0" applyFill="0" applyBorder="0">
      <alignment/>
      <protection locked="0"/>
    </xf>
    <xf numFmtId="178" fontId="10" fillId="0" borderId="0" applyFill="0" applyBorder="0">
      <alignment/>
      <protection locked="0"/>
    </xf>
    <xf numFmtId="178" fontId="4" fillId="0" borderId="0" applyFill="0" applyBorder="0">
      <alignment/>
      <protection locked="0"/>
    </xf>
    <xf numFmtId="49" fontId="4" fillId="0" borderId="0" applyFill="0" applyBorder="0">
      <alignment vertical="top"/>
      <protection locked="0"/>
    </xf>
    <xf numFmtId="49" fontId="10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9" fontId="4" fillId="0" borderId="0" applyFill="0" applyBorder="0">
      <alignment/>
      <protection locked="0"/>
    </xf>
    <xf numFmtId="200" fontId="4" fillId="0" borderId="0" applyFill="0" applyBorder="0">
      <alignment/>
      <protection locked="0"/>
    </xf>
    <xf numFmtId="0" fontId="20" fillId="6" borderId="1" applyNumberFormat="0" applyAlignment="0" applyProtection="0"/>
    <xf numFmtId="179" fontId="4" fillId="0" borderId="0" applyFill="0" applyBorder="0">
      <alignment/>
      <protection locked="0"/>
    </xf>
    <xf numFmtId="180" fontId="4" fillId="0" borderId="0" applyFill="0" applyBorder="0">
      <alignment/>
      <protection locked="0"/>
    </xf>
    <xf numFmtId="181" fontId="4" fillId="0" borderId="0" applyFill="0" applyBorder="0">
      <alignment/>
      <protection locked="0"/>
    </xf>
    <xf numFmtId="182" fontId="4" fillId="0" borderId="0" applyFill="0" applyBorder="0">
      <alignment/>
      <protection locked="0"/>
    </xf>
    <xf numFmtId="183" fontId="4" fillId="0" borderId="0" applyFill="0" applyBorder="0">
      <alignment/>
      <protection locked="0"/>
    </xf>
    <xf numFmtId="184" fontId="4" fillId="0" borderId="0" applyFill="0" applyBorder="0">
      <alignment/>
      <protection locked="0"/>
    </xf>
    <xf numFmtId="185" fontId="4" fillId="0" borderId="0" applyFill="0" applyBorder="0">
      <alignment/>
      <protection locked="0"/>
    </xf>
    <xf numFmtId="186" fontId="4" fillId="0" borderId="0" applyFill="0" applyBorder="0">
      <alignment/>
      <protection locked="0"/>
    </xf>
    <xf numFmtId="187" fontId="4" fillId="0" borderId="0" applyFill="0" applyBorder="0">
      <alignment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0" fontId="23" fillId="0" borderId="6" applyNumberFormat="0" applyFill="0" applyAlignment="0" applyProtection="0"/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19" fillId="16" borderId="0" applyNumberFormat="0" applyBorder="0" applyAlignment="0" applyProtection="0"/>
    <xf numFmtId="0" fontId="0" fillId="0" borderId="0" applyFill="0" applyBorder="0">
      <alignment/>
      <protection/>
    </xf>
    <xf numFmtId="0" fontId="0" fillId="5" borderId="7" applyNumberFormat="0" applyFont="0" applyAlignment="0" applyProtection="0"/>
    <xf numFmtId="0" fontId="21" fillId="14" borderId="8" applyNumberFormat="0" applyAlignment="0" applyProtection="0"/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0" fillId="0" borderId="0" applyFill="0" applyBorder="0">
      <alignment horizontal="center"/>
      <protection/>
    </xf>
    <xf numFmtId="0" fontId="12" fillId="4" borderId="0" applyFill="0" applyBorder="0">
      <alignment horizontal="left"/>
      <protection/>
    </xf>
    <xf numFmtId="0" fontId="0" fillId="0" borderId="0" applyFill="0" applyBorder="0">
      <alignment horizontal="center" wrapText="1"/>
      <protection/>
    </xf>
    <xf numFmtId="0" fontId="2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3" fillId="0" borderId="0" xfId="123">
      <alignment vertical="top"/>
      <protection/>
    </xf>
    <xf numFmtId="0" fontId="0" fillId="0" borderId="0" xfId="128">
      <alignment horizontal="left" vertical="top" indent="1"/>
      <protection/>
    </xf>
    <xf numFmtId="0" fontId="4" fillId="0" borderId="0" xfId="96">
      <alignment vertical="top" wrapText="1"/>
      <protection locked="0"/>
    </xf>
    <xf numFmtId="0" fontId="0" fillId="0" borderId="0" xfId="129">
      <alignment horizontal="left" vertical="top" indent="2"/>
      <protection/>
    </xf>
    <xf numFmtId="0" fontId="0" fillId="0" borderId="0" xfId="128" applyBorder="1">
      <alignment horizontal="left" vertical="top" indent="1"/>
      <protection/>
    </xf>
    <xf numFmtId="0" fontId="0" fillId="0" borderId="0" xfId="129" applyBorder="1">
      <alignment horizontal="left" vertical="top" indent="2"/>
      <protection/>
    </xf>
    <xf numFmtId="0" fontId="3" fillId="0" borderId="0" xfId="123" applyBorder="1">
      <alignment vertical="top"/>
      <protection/>
    </xf>
    <xf numFmtId="177" fontId="4" fillId="0" borderId="10" xfId="85" applyBorder="1">
      <alignment/>
      <protection locked="0"/>
    </xf>
    <xf numFmtId="0" fontId="4" fillId="0" borderId="0" xfId="96" applyFont="1">
      <alignment vertical="top" wrapText="1"/>
      <protection locked="0"/>
    </xf>
    <xf numFmtId="0" fontId="0" fillId="0" borderId="14" xfId="0" applyBorder="1" applyAlignment="1">
      <alignment/>
    </xf>
    <xf numFmtId="0" fontId="0" fillId="0" borderId="0" xfId="0" applyNumberFormat="1" applyBorder="1" applyAlignment="1">
      <alignment/>
    </xf>
    <xf numFmtId="173" fontId="0" fillId="0" borderId="15" xfId="41" applyBorder="1">
      <alignment/>
      <protection/>
    </xf>
    <xf numFmtId="173" fontId="0" fillId="0" borderId="0" xfId="41" applyBorder="1">
      <alignment/>
      <protection/>
    </xf>
    <xf numFmtId="173" fontId="0" fillId="0" borderId="16" xfId="41" applyBorder="1">
      <alignment/>
      <protection/>
    </xf>
    <xf numFmtId="0" fontId="3" fillId="0" borderId="12" xfId="123" applyBorder="1">
      <alignment vertical="top"/>
      <protection/>
    </xf>
    <xf numFmtId="0" fontId="3" fillId="0" borderId="12" xfId="124" applyBorder="1">
      <alignment horizontal="left" vertical="top" indent="1"/>
      <protection/>
    </xf>
    <xf numFmtId="0" fontId="0" fillId="0" borderId="12" xfId="129" applyBorder="1">
      <alignment horizontal="left" vertical="top" indent="2"/>
      <protection/>
    </xf>
    <xf numFmtId="0" fontId="3" fillId="0" borderId="12" xfId="125" applyBorder="1">
      <alignment horizontal="left" vertical="top" indent="2"/>
      <protection/>
    </xf>
    <xf numFmtId="0" fontId="0" fillId="0" borderId="12" xfId="130" applyBorder="1">
      <alignment horizontal="left" vertical="top" indent="3"/>
      <protection/>
    </xf>
    <xf numFmtId="0" fontId="0" fillId="0" borderId="17" xfId="0" applyBorder="1" applyAlignment="1">
      <alignment/>
    </xf>
    <xf numFmtId="173" fontId="0" fillId="0" borderId="14" xfId="41" applyBorder="1">
      <alignment/>
      <protection/>
    </xf>
    <xf numFmtId="173" fontId="0" fillId="0" borderId="18" xfId="41" applyBorder="1">
      <alignment/>
      <protection/>
    </xf>
    <xf numFmtId="0" fontId="0" fillId="0" borderId="14" xfId="0" applyNumberFormat="1" applyBorder="1" applyAlignment="1">
      <alignment/>
    </xf>
    <xf numFmtId="173" fontId="0" fillId="0" borderId="0" xfId="41" applyFill="1" applyBorder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173" fontId="0" fillId="0" borderId="15" xfId="41" applyFill="1" applyBorder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0" fillId="0" borderId="12" xfId="120" applyFont="1" applyBorder="1">
      <alignment/>
      <protection/>
    </xf>
    <xf numFmtId="0" fontId="0" fillId="0" borderId="10" xfId="120" applyFont="1" applyBorder="1">
      <alignment/>
      <protection/>
    </xf>
    <xf numFmtId="0" fontId="7" fillId="9" borderId="20" xfId="69" applyFill="1" applyBorder="1">
      <alignment/>
      <protection/>
    </xf>
    <xf numFmtId="0" fontId="0" fillId="9" borderId="21" xfId="0" applyFill="1" applyBorder="1" applyAlignment="1">
      <alignment/>
    </xf>
    <xf numFmtId="0" fontId="0" fillId="9" borderId="22" xfId="0" applyFill="1" applyBorder="1" applyAlignment="1">
      <alignment/>
    </xf>
    <xf numFmtId="0" fontId="7" fillId="9" borderId="12" xfId="69" applyFill="1" applyBorder="1">
      <alignment/>
      <protection/>
    </xf>
    <xf numFmtId="0" fontId="0" fillId="9" borderId="0" xfId="0" applyFill="1" applyBorder="1" applyAlignment="1">
      <alignment/>
    </xf>
    <xf numFmtId="0" fontId="0" fillId="9" borderId="10" xfId="0" applyFill="1" applyBorder="1" applyAlignment="1">
      <alignment/>
    </xf>
    <xf numFmtId="0" fontId="8" fillId="9" borderId="12" xfId="70" applyFill="1" applyBorder="1">
      <alignment/>
      <protection/>
    </xf>
    <xf numFmtId="0" fontId="0" fillId="9" borderId="13" xfId="136" applyFill="1" applyBorder="1">
      <alignment horizontal="center" wrapText="1"/>
      <protection/>
    </xf>
    <xf numFmtId="0" fontId="0" fillId="9" borderId="17" xfId="136" applyFill="1" applyBorder="1">
      <alignment horizontal="center" wrapText="1"/>
      <protection/>
    </xf>
    <xf numFmtId="0" fontId="0" fillId="9" borderId="11" xfId="136" applyFill="1" applyBorder="1">
      <alignment horizontal="center" wrapText="1"/>
      <protection/>
    </xf>
    <xf numFmtId="0" fontId="3" fillId="9" borderId="12" xfId="0" applyFont="1" applyFill="1" applyBorder="1" applyAlignment="1">
      <alignment/>
    </xf>
    <xf numFmtId="0" fontId="3" fillId="9" borderId="13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13" xfId="0" applyFill="1" applyBorder="1" applyAlignment="1">
      <alignment/>
    </xf>
    <xf numFmtId="0" fontId="0" fillId="9" borderId="17" xfId="0" applyFill="1" applyBorder="1" applyAlignment="1">
      <alignment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0 -CalComma" xfId="41"/>
    <cellStyle name="cc1 -CalComma" xfId="42"/>
    <cellStyle name="cc2 -CalComma" xfId="43"/>
    <cellStyle name="cc3 -CalComma" xfId="44"/>
    <cellStyle name="cc4 -CalComma" xfId="45"/>
    <cellStyle name="cdDMMY -CalDate" xfId="46"/>
    <cellStyle name="cdDMMYHM -CalDateTime" xfId="47"/>
    <cellStyle name="cdDMY -CalDate" xfId="48"/>
    <cellStyle name="cdMDY -CalDate" xfId="49"/>
    <cellStyle name="cdMMY -CalDate" xfId="50"/>
    <cellStyle name="cdMMYc-CalDateC" xfId="51"/>
    <cellStyle name="cf0 -CalFixed" xfId="52"/>
    <cellStyle name="Check Cell" xfId="53"/>
    <cellStyle name="cmHM  -CalTime" xfId="54"/>
    <cellStyle name="cmHM24+ -CalTime" xfId="55"/>
    <cellStyle name="cp0 -CalPercent" xfId="56"/>
    <cellStyle name="cp1 -CalPercent" xfId="57"/>
    <cellStyle name="cp2 -CalPercent" xfId="58"/>
    <cellStyle name="cp3 -CalPercent" xfId="59"/>
    <cellStyle name="cr0 -CalCurr" xfId="60"/>
    <cellStyle name="cr1 -CalCurr" xfId="61"/>
    <cellStyle name="cr2 -CalCurr" xfId="62"/>
    <cellStyle name="cr3 -CalCurr" xfId="63"/>
    <cellStyle name="cr4 -CalCurr" xfId="64"/>
    <cellStyle name="Explanatory Text" xfId="65"/>
    <cellStyle name="Followed Hyperlink" xfId="66"/>
    <cellStyle name="Good" xfId="67"/>
    <cellStyle name="h0 -Heading" xfId="68"/>
    <cellStyle name="h1 -Heading" xfId="69"/>
    <cellStyle name="h2 -Heading" xfId="70"/>
    <cellStyle name="h3 -Heading" xfId="71"/>
    <cellStyle name="Heading 1" xfId="72"/>
    <cellStyle name="Heading 2" xfId="73"/>
    <cellStyle name="Heading 3" xfId="74"/>
    <cellStyle name="Heading 4" xfId="75"/>
    <cellStyle name="hp0 -Hyperlink" xfId="76"/>
    <cellStyle name="hp1 -Hyperlink" xfId="77"/>
    <cellStyle name="hp2 -Hyperlink" xfId="78"/>
    <cellStyle name="hp3 -Hyperlink" xfId="79"/>
    <cellStyle name="Hyperlink" xfId="80"/>
    <cellStyle name="ic0 -InpComma" xfId="81"/>
    <cellStyle name="ic1 -InpComma" xfId="82"/>
    <cellStyle name="ic2 -InpComma" xfId="83"/>
    <cellStyle name="ic3 -InpComma" xfId="84"/>
    <cellStyle name="ic4 -InpComma" xfId="85"/>
    <cellStyle name="idDMMY -InpDate" xfId="86"/>
    <cellStyle name="idDMMYHM -InpDateTime" xfId="87"/>
    <cellStyle name="idDMY -InpDate" xfId="88"/>
    <cellStyle name="idMDY -InpDate" xfId="89"/>
    <cellStyle name="idMMY -InpDate" xfId="90"/>
    <cellStyle name="if0 -InpFixed" xfId="91"/>
    <cellStyle name="if0b-InpFixedB" xfId="92"/>
    <cellStyle name="if0-InpFixed" xfId="93"/>
    <cellStyle name="iln -InpTableTextNoWrap" xfId="94"/>
    <cellStyle name="ilnb-InpTableTextNoWrapB" xfId="95"/>
    <cellStyle name="ilw -InpTableTextWrap" xfId="96"/>
    <cellStyle name="imHM  -InpTime" xfId="97"/>
    <cellStyle name="imHM24+ -InpTime" xfId="98"/>
    <cellStyle name="Input" xfId="99"/>
    <cellStyle name="ip0 -InpPercent" xfId="100"/>
    <cellStyle name="ip1 -InpPercent" xfId="101"/>
    <cellStyle name="ip2 -InpPercent" xfId="102"/>
    <cellStyle name="ip3 -InpPercent" xfId="103"/>
    <cellStyle name="ir0 -InpCurr" xfId="104"/>
    <cellStyle name="ir1 -InpCurr" xfId="105"/>
    <cellStyle name="ir2 -InpCurr" xfId="106"/>
    <cellStyle name="ir3 -InpCurr" xfId="107"/>
    <cellStyle name="ir4 -InpCurr" xfId="108"/>
    <cellStyle name="is0 -InpSideText" xfId="109"/>
    <cellStyle name="is1 -InpSideText" xfId="110"/>
    <cellStyle name="is2 -InpSideText" xfId="111"/>
    <cellStyle name="is3 -InpSideText" xfId="112"/>
    <cellStyle name="is4 -InpSideText" xfId="113"/>
    <cellStyle name="itn -InpTopTextNoWrap" xfId="114"/>
    <cellStyle name="itw -InpTopTextWrap" xfId="115"/>
    <cellStyle name="Linked Cell" xfId="116"/>
    <cellStyle name="ltn -TableTextNoWrap" xfId="117"/>
    <cellStyle name="ltw -TableTextWrap" xfId="118"/>
    <cellStyle name="Neutral" xfId="119"/>
    <cellStyle name="Normal_ESPSheetParams" xfId="120"/>
    <cellStyle name="Note" xfId="121"/>
    <cellStyle name="Output" xfId="122"/>
    <cellStyle name="sh0 -SideHeading" xfId="123"/>
    <cellStyle name="sh1 -SideHeading" xfId="124"/>
    <cellStyle name="sh2 -SideHeading" xfId="125"/>
    <cellStyle name="sh3 -SideHeading" xfId="126"/>
    <cellStyle name="st0 -SideText" xfId="127"/>
    <cellStyle name="st1 -SideText" xfId="128"/>
    <cellStyle name="st2 -SideText" xfId="129"/>
    <cellStyle name="st3 -SideText" xfId="130"/>
    <cellStyle name="st4 -SideText" xfId="131"/>
    <cellStyle name="Title" xfId="132"/>
    <cellStyle name="Total" xfId="133"/>
    <cellStyle name="ttn -TopTextNoWrap" xfId="134"/>
    <cellStyle name="ttnl -TopTextNoWrapL" xfId="135"/>
    <cellStyle name="ttw -TopTextWrap" xfId="136"/>
    <cellStyle name="Warning Text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D7E4B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EBF1DE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11111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17</xdr:row>
      <xdr:rowOff>95250</xdr:rowOff>
    </xdr:from>
    <xdr:to>
      <xdr:col>20</xdr:col>
      <xdr:colOff>0</xdr:colOff>
      <xdr:row>22</xdr:row>
      <xdr:rowOff>38100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2049125" y="2676525"/>
          <a:ext cx="14573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line here because figure included with rows directly below in next calculation below (row 24).</a:t>
          </a:r>
        </a:p>
      </xdr:txBody>
    </xdr:sp>
    <xdr:clientData/>
  </xdr:twoCellAnchor>
  <xdr:twoCellAnchor>
    <xdr:from>
      <xdr:col>15</xdr:col>
      <xdr:colOff>428625</xdr:colOff>
      <xdr:row>20</xdr:row>
      <xdr:rowOff>19050</xdr:rowOff>
    </xdr:from>
    <xdr:to>
      <xdr:col>17</xdr:col>
      <xdr:colOff>142875</xdr:colOff>
      <xdr:row>20</xdr:row>
      <xdr:rowOff>28575</xdr:rowOff>
    </xdr:to>
    <xdr:sp>
      <xdr:nvSpPr>
        <xdr:cNvPr id="2" name="AutoShape 6"/>
        <xdr:cNvSpPr>
          <a:spLocks/>
        </xdr:cNvSpPr>
      </xdr:nvSpPr>
      <xdr:spPr>
        <a:xfrm flipH="1" flipV="1">
          <a:off x="11763375" y="2971800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28</xdr:row>
      <xdr:rowOff>0</xdr:rowOff>
    </xdr:from>
    <xdr:to>
      <xdr:col>20</xdr:col>
      <xdr:colOff>0</xdr:colOff>
      <xdr:row>33</xdr:row>
      <xdr:rowOff>85725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12049125" y="4057650"/>
          <a:ext cx="14573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line here because figure included in a following calculation (row 38), but not calculated with items directly below.</a:t>
          </a:r>
        </a:p>
      </xdr:txBody>
    </xdr:sp>
    <xdr:clientData/>
  </xdr:twoCellAnchor>
  <xdr:twoCellAnchor>
    <xdr:from>
      <xdr:col>15</xdr:col>
      <xdr:colOff>447675</xdr:colOff>
      <xdr:row>31</xdr:row>
      <xdr:rowOff>0</xdr:rowOff>
    </xdr:from>
    <xdr:to>
      <xdr:col>17</xdr:col>
      <xdr:colOff>142875</xdr:colOff>
      <xdr:row>31</xdr:row>
      <xdr:rowOff>0</xdr:rowOff>
    </xdr:to>
    <xdr:sp>
      <xdr:nvSpPr>
        <xdr:cNvPr id="4" name="AutoShape 8"/>
        <xdr:cNvSpPr>
          <a:spLocks/>
        </xdr:cNvSpPr>
      </xdr:nvSpPr>
      <xdr:spPr>
        <a:xfrm flipH="1">
          <a:off x="11782425" y="44291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23</xdr:row>
      <xdr:rowOff>104775</xdr:rowOff>
    </xdr:from>
    <xdr:to>
      <xdr:col>20</xdr:col>
      <xdr:colOff>0</xdr:colOff>
      <xdr:row>26</xdr:row>
      <xdr:rowOff>104775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12049125" y="3429000"/>
          <a:ext cx="145732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Double line here because figure not included in any following calculation.</a:t>
          </a:r>
        </a:p>
      </xdr:txBody>
    </xdr:sp>
    <xdr:clientData/>
  </xdr:twoCellAnchor>
  <xdr:twoCellAnchor>
    <xdr:from>
      <xdr:col>16</xdr:col>
      <xdr:colOff>9525</xdr:colOff>
      <xdr:row>24</xdr:row>
      <xdr:rowOff>0</xdr:rowOff>
    </xdr:from>
    <xdr:to>
      <xdr:col>17</xdr:col>
      <xdr:colOff>142875</xdr:colOff>
      <xdr:row>25</xdr:row>
      <xdr:rowOff>28575</xdr:rowOff>
    </xdr:to>
    <xdr:sp>
      <xdr:nvSpPr>
        <xdr:cNvPr id="6" name="AutoShape 10"/>
        <xdr:cNvSpPr>
          <a:spLocks/>
        </xdr:cNvSpPr>
      </xdr:nvSpPr>
      <xdr:spPr>
        <a:xfrm flipH="1" flipV="1">
          <a:off x="11811000" y="3476625"/>
          <a:ext cx="238125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18</xdr:row>
      <xdr:rowOff>95250</xdr:rowOff>
    </xdr:from>
    <xdr:to>
      <xdr:col>19</xdr:col>
      <xdr:colOff>304800</xdr:colOff>
      <xdr:row>23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58650" y="2819400"/>
          <a:ext cx="121920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line here because figure included with following in next calculation (row 25).</a:t>
          </a:r>
        </a:p>
      </xdr:txBody>
    </xdr:sp>
    <xdr:clientData/>
  </xdr:twoCellAnchor>
  <xdr:twoCellAnchor>
    <xdr:from>
      <xdr:col>15</xdr:col>
      <xdr:colOff>438150</xdr:colOff>
      <xdr:row>21</xdr:row>
      <xdr:rowOff>9525</xdr:rowOff>
    </xdr:from>
    <xdr:to>
      <xdr:col>17</xdr:col>
      <xdr:colOff>152400</xdr:colOff>
      <xdr:row>21</xdr:row>
      <xdr:rowOff>19050</xdr:rowOff>
    </xdr:to>
    <xdr:sp>
      <xdr:nvSpPr>
        <xdr:cNvPr id="2" name="AutoShape 2"/>
        <xdr:cNvSpPr>
          <a:spLocks/>
        </xdr:cNvSpPr>
      </xdr:nvSpPr>
      <xdr:spPr>
        <a:xfrm flipH="1" flipV="1">
          <a:off x="11772900" y="3105150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24</xdr:row>
      <xdr:rowOff>19050</xdr:rowOff>
    </xdr:from>
    <xdr:to>
      <xdr:col>19</xdr:col>
      <xdr:colOff>304800</xdr:colOff>
      <xdr:row>31</xdr:row>
      <xdr:rowOff>9525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058650" y="3486150"/>
          <a:ext cx="12192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Single line here because figure not included with directly following in next calculation (row 30) but is included in another calculation (row 32).</a:t>
          </a:r>
        </a:p>
      </xdr:txBody>
    </xdr:sp>
    <xdr:clientData/>
  </xdr:twoCellAnchor>
  <xdr:twoCellAnchor>
    <xdr:from>
      <xdr:col>16</xdr:col>
      <xdr:colOff>19050</xdr:colOff>
      <xdr:row>26</xdr:row>
      <xdr:rowOff>28575</xdr:rowOff>
    </xdr:from>
    <xdr:to>
      <xdr:col>17</xdr:col>
      <xdr:colOff>152400</xdr:colOff>
      <xdr:row>27</xdr:row>
      <xdr:rowOff>28575</xdr:rowOff>
    </xdr:to>
    <xdr:sp>
      <xdr:nvSpPr>
        <xdr:cNvPr id="4" name="AutoShape 4"/>
        <xdr:cNvSpPr>
          <a:spLocks/>
        </xdr:cNvSpPr>
      </xdr:nvSpPr>
      <xdr:spPr>
        <a:xfrm flipH="1" flipV="1">
          <a:off x="11820525" y="3781425"/>
          <a:ext cx="2381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19</xdr:row>
      <xdr:rowOff>19050</xdr:rowOff>
    </xdr:from>
    <xdr:to>
      <xdr:col>20</xdr:col>
      <xdr:colOff>0</xdr:colOff>
      <xdr:row>22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058650" y="2886075"/>
          <a:ext cx="1447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line here because figure included with the following row in calculation of row 25.</a:t>
          </a:r>
        </a:p>
      </xdr:txBody>
    </xdr:sp>
    <xdr:clientData/>
  </xdr:twoCellAnchor>
  <xdr:twoCellAnchor>
    <xdr:from>
      <xdr:col>15</xdr:col>
      <xdr:colOff>438150</xdr:colOff>
      <xdr:row>21</xdr:row>
      <xdr:rowOff>0</xdr:rowOff>
    </xdr:from>
    <xdr:to>
      <xdr:col>17</xdr:col>
      <xdr:colOff>152400</xdr:colOff>
      <xdr:row>21</xdr:row>
      <xdr:rowOff>9525</xdr:rowOff>
    </xdr:to>
    <xdr:sp>
      <xdr:nvSpPr>
        <xdr:cNvPr id="2" name="AutoShape 2"/>
        <xdr:cNvSpPr>
          <a:spLocks/>
        </xdr:cNvSpPr>
      </xdr:nvSpPr>
      <xdr:spPr>
        <a:xfrm flipH="1" flipV="1">
          <a:off x="11772900" y="3095625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24</xdr:row>
      <xdr:rowOff>66675</xdr:rowOff>
    </xdr:from>
    <xdr:to>
      <xdr:col>20</xdr:col>
      <xdr:colOff>0</xdr:colOff>
      <xdr:row>27</xdr:row>
      <xdr:rowOff>66675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058650" y="3533775"/>
          <a:ext cx="14478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 line here because included with following rows in the calculation of row 30.</a:t>
          </a:r>
        </a:p>
      </xdr:txBody>
    </xdr:sp>
    <xdr:clientData/>
  </xdr:twoCellAnchor>
  <xdr:twoCellAnchor>
    <xdr:from>
      <xdr:col>16</xdr:col>
      <xdr:colOff>19050</xdr:colOff>
      <xdr:row>25</xdr:row>
      <xdr:rowOff>0</xdr:rowOff>
    </xdr:from>
    <xdr:to>
      <xdr:col>17</xdr:col>
      <xdr:colOff>152400</xdr:colOff>
      <xdr:row>26</xdr:row>
      <xdr:rowOff>0</xdr:rowOff>
    </xdr:to>
    <xdr:sp>
      <xdr:nvSpPr>
        <xdr:cNvPr id="4" name="AutoShape 4"/>
        <xdr:cNvSpPr>
          <a:spLocks/>
        </xdr:cNvSpPr>
      </xdr:nvSpPr>
      <xdr:spPr>
        <a:xfrm flipH="1" flipV="1">
          <a:off x="11820525" y="3609975"/>
          <a:ext cx="238125" cy="142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38" t="s">
        <v>14</v>
      </c>
      <c r="B1" s="39"/>
      <c r="C1" s="39"/>
      <c r="D1" s="40"/>
    </row>
    <row r="2" spans="1:4" ht="15.75">
      <c r="A2" s="41" t="str">
        <f>kAppName</f>
        <v>-</v>
      </c>
      <c r="B2" s="42"/>
      <c r="C2" s="42"/>
      <c r="D2" s="43"/>
    </row>
    <row r="3" spans="1:4" ht="11.25">
      <c r="A3" s="51" t="str">
        <f>"Version "&amp;kVersion</f>
        <v>Version 25-Nov-2010A</v>
      </c>
      <c r="B3" s="42"/>
      <c r="C3" s="42"/>
      <c r="D3" s="43"/>
    </row>
    <row r="4" spans="1:4" ht="12" thickBot="1">
      <c r="A4" s="52"/>
      <c r="B4" s="53"/>
      <c r="C4" s="53"/>
      <c r="D4" s="50"/>
    </row>
    <row r="5" ht="11.25">
      <c r="A5" s="7" t="s">
        <v>23</v>
      </c>
    </row>
    <row r="6" spans="1:3" ht="11.25">
      <c r="A6" s="8" t="s">
        <v>24</v>
      </c>
      <c r="C6" s="9" t="s">
        <v>36</v>
      </c>
    </row>
    <row r="7" spans="1:3" ht="11.25">
      <c r="A7" s="8" t="s">
        <v>12</v>
      </c>
      <c r="C7" s="9" t="s">
        <v>35</v>
      </c>
    </row>
    <row r="8" spans="1:3" ht="11.25">
      <c r="A8" s="8" t="s">
        <v>5</v>
      </c>
      <c r="C8" s="4" t="str">
        <f ca="1">SUBSTITUTE(LEFT(CELL("filename",C8),FIND("]",CELL("filename",C8))-1),"[","")</f>
        <v>C:\d\Sem\Foundation\F1NextStep1\Handout\SeminarManualFiles\ESPLinesConvention.xls</v>
      </c>
    </row>
    <row r="9" spans="1:3" ht="11.25">
      <c r="A9" s="8" t="s">
        <v>6</v>
      </c>
      <c r="C9" t="str">
        <f>kVersion</f>
        <v>25-Nov-2010A</v>
      </c>
    </row>
    <row r="10" spans="1:3" ht="11.25">
      <c r="A10" s="8" t="s">
        <v>13</v>
      </c>
      <c r="C10" t="s">
        <v>37</v>
      </c>
    </row>
    <row r="11" spans="1:3" ht="11.25">
      <c r="A11" s="8" t="s">
        <v>15</v>
      </c>
      <c r="C11" s="9"/>
    </row>
    <row r="12" spans="1:3" ht="11.25">
      <c r="A12" s="8" t="s">
        <v>7</v>
      </c>
      <c r="C12" s="15"/>
    </row>
    <row r="13" ht="11.25">
      <c r="A13" s="8" t="s">
        <v>21</v>
      </c>
    </row>
    <row r="14" spans="1:3" ht="11.25">
      <c r="A14" s="10" t="s">
        <v>17</v>
      </c>
      <c r="C14" s="9"/>
    </row>
    <row r="15" spans="1:3" ht="11.25">
      <c r="A15" s="10" t="s">
        <v>18</v>
      </c>
      <c r="C15" s="9"/>
    </row>
    <row r="16" spans="1:3" ht="11.25">
      <c r="A16" s="10" t="s">
        <v>22</v>
      </c>
      <c r="C16" s="9"/>
    </row>
    <row r="17" spans="1:3" ht="11.25">
      <c r="A17" s="10" t="s">
        <v>19</v>
      </c>
      <c r="C17" s="9"/>
    </row>
    <row r="18" spans="1:3" ht="11.25">
      <c r="A18" s="10" t="s">
        <v>20</v>
      </c>
      <c r="C18" s="15"/>
    </row>
    <row r="19" ht="11.25">
      <c r="A19" s="11" t="s">
        <v>8</v>
      </c>
    </row>
    <row r="20" spans="1:3" ht="11.25">
      <c r="A20" s="12" t="s">
        <v>29</v>
      </c>
      <c r="C20" s="9"/>
    </row>
    <row r="21" spans="1:3" ht="11.25">
      <c r="A21" s="12" t="s">
        <v>30</v>
      </c>
      <c r="C21" s="9"/>
    </row>
    <row r="22" spans="1:3" ht="11.25">
      <c r="A22" s="12" t="s">
        <v>25</v>
      </c>
      <c r="C22" s="9" t="s">
        <v>27</v>
      </c>
    </row>
    <row r="23" spans="1:3" ht="11.25">
      <c r="A23" s="12" t="s">
        <v>31</v>
      </c>
      <c r="C23" s="9" t="s">
        <v>28</v>
      </c>
    </row>
    <row r="24" spans="1:3" ht="11.25">
      <c r="A24" s="12" t="s">
        <v>16</v>
      </c>
      <c r="C24" s="9" t="s">
        <v>26</v>
      </c>
    </row>
    <row r="25" spans="1:3" ht="11.25">
      <c r="A25" s="12" t="s">
        <v>32</v>
      </c>
      <c r="C25" s="9"/>
    </row>
    <row r="26" spans="1:2" ht="11.25">
      <c r="A26" s="13" t="s">
        <v>3</v>
      </c>
      <c r="B26" s="4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3"/>
  <headerFooter alignWithMargins="0">
    <oddFooter>&amp;L&amp;8&amp;D &amp;T&amp;C&amp;8&amp;Z&amp;F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9.83203125" defaultRowHeight="11.25"/>
  <cols>
    <col min="1" max="1" width="22" style="0" customWidth="1"/>
    <col min="2" max="2" width="19.83203125" style="0" bestFit="1" customWidth="1"/>
  </cols>
  <sheetData>
    <row r="1" spans="1:2" ht="15.75">
      <c r="A1" s="38" t="s">
        <v>0</v>
      </c>
      <c r="B1" s="40"/>
    </row>
    <row r="2" spans="1:2" ht="15.75">
      <c r="A2" s="41" t="str">
        <f>kAppName</f>
        <v>-</v>
      </c>
      <c r="B2" s="43"/>
    </row>
    <row r="3" spans="1:2" ht="11.25">
      <c r="A3" s="48"/>
      <c r="B3" s="43"/>
    </row>
    <row r="4" spans="1:2" ht="12" thickBot="1">
      <c r="A4" s="49"/>
      <c r="B4" s="50"/>
    </row>
    <row r="5" spans="1:2" ht="11.25">
      <c r="A5" s="3"/>
      <c r="B5" s="1"/>
    </row>
    <row r="6" spans="1:2" ht="11.25">
      <c r="A6" s="3" t="s">
        <v>4</v>
      </c>
      <c r="B6" s="1" t="s">
        <v>34</v>
      </c>
    </row>
    <row r="7" spans="1:2" ht="11.25">
      <c r="A7" s="6" t="s">
        <v>6</v>
      </c>
      <c r="B7" s="1" t="s">
        <v>75</v>
      </c>
    </row>
    <row r="8" spans="1:2" ht="11.25">
      <c r="A8" s="3" t="s">
        <v>2</v>
      </c>
      <c r="B8" s="1" t="s">
        <v>65</v>
      </c>
    </row>
    <row r="9" spans="1:2" ht="11.25">
      <c r="A9" s="36" t="s">
        <v>74</v>
      </c>
      <c r="B9" s="37">
        <v>2010</v>
      </c>
    </row>
    <row r="10" spans="1:2" ht="11.25">
      <c r="A10" s="36" t="s">
        <v>70</v>
      </c>
      <c r="B10" s="37">
        <v>5</v>
      </c>
    </row>
    <row r="11" spans="1:2" ht="11.25">
      <c r="A11" s="36" t="s">
        <v>71</v>
      </c>
      <c r="B11" s="37" t="s">
        <v>72</v>
      </c>
    </row>
    <row r="12" spans="1:2" ht="11.25">
      <c r="A12" s="36" t="s">
        <v>73</v>
      </c>
      <c r="B12" s="37" t="str">
        <f>kYear&amp;" "&amp;kMonthName</f>
        <v>2010 Nov</v>
      </c>
    </row>
    <row r="13" spans="1:2" ht="11.25">
      <c r="A13" s="3" t="s">
        <v>9</v>
      </c>
      <c r="B13" s="14">
        <v>0.001</v>
      </c>
    </row>
    <row r="14" spans="1:2" ht="11.25">
      <c r="A14" s="3" t="s">
        <v>10</v>
      </c>
      <c r="B14" s="1" t="s">
        <v>11</v>
      </c>
    </row>
    <row r="15" spans="1:2" ht="11.25">
      <c r="A15" s="3" t="s">
        <v>1</v>
      </c>
      <c r="B15" s="1" t="str">
        <f ca="1">TEXT(NOW(),"d-mmm-yyyy h:mm AM/PM ")</f>
        <v>23-Aug-2011 4:56 p.m. </v>
      </c>
    </row>
    <row r="16" spans="1:2" ht="11.25">
      <c r="A16" s="3" t="s">
        <v>33</v>
      </c>
      <c r="B16" s="1" t="b">
        <v>1</v>
      </c>
    </row>
    <row r="17" spans="1:2" ht="6" customHeight="1" thickBot="1">
      <c r="A17" s="5"/>
      <c r="B17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Q39"/>
  <sheetViews>
    <sheetView tabSelected="1"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L16" sqref="L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2" max="16" width="8.16015625" style="0" customWidth="1"/>
    <col min="17" max="17" width="1.83203125" style="0" customWidth="1"/>
  </cols>
  <sheetData>
    <row r="10" ht="12" thickBot="1"/>
    <row r="11" spans="11:17" ht="15.75">
      <c r="K11" s="38" t="s">
        <v>62</v>
      </c>
      <c r="L11" s="39" t="str">
        <f>kOrgName</f>
        <v>Alwoble</v>
      </c>
      <c r="M11" s="39"/>
      <c r="N11" s="39"/>
      <c r="O11" s="39"/>
      <c r="P11" s="39"/>
      <c r="Q11" s="40"/>
    </row>
    <row r="12" spans="11:17" ht="15.75">
      <c r="K12" s="41" t="s">
        <v>67</v>
      </c>
      <c r="L12" s="42" t="str">
        <f>kNow</f>
        <v>23-Aug-2011 4:56 p.m. </v>
      </c>
      <c r="M12" s="42"/>
      <c r="N12" s="42"/>
      <c r="O12" s="42"/>
      <c r="P12" s="42"/>
      <c r="Q12" s="43"/>
    </row>
    <row r="13" spans="11:17" ht="12.75">
      <c r="K13" s="44"/>
      <c r="L13" s="42"/>
      <c r="M13" s="42"/>
      <c r="N13" s="42"/>
      <c r="O13" s="42"/>
      <c r="P13" s="42"/>
      <c r="Q13" s="43"/>
    </row>
    <row r="14" spans="11:17" ht="12" thickBot="1">
      <c r="K14" s="45"/>
      <c r="L14" s="46" t="s">
        <v>47</v>
      </c>
      <c r="M14" s="46" t="s">
        <v>48</v>
      </c>
      <c r="N14" s="46" t="s">
        <v>49</v>
      </c>
      <c r="O14" s="46" t="s">
        <v>50</v>
      </c>
      <c r="P14" s="46" t="s">
        <v>51</v>
      </c>
      <c r="Q14" s="47"/>
    </row>
    <row r="15" spans="11:17" ht="11.25">
      <c r="K15" s="21" t="s">
        <v>63</v>
      </c>
      <c r="L15" s="4"/>
      <c r="M15" s="4"/>
      <c r="N15" s="4"/>
      <c r="O15" s="4"/>
      <c r="P15" s="4"/>
      <c r="Q15" s="1"/>
    </row>
    <row r="16" spans="11:17" ht="11.25">
      <c r="K16" s="22" t="s">
        <v>66</v>
      </c>
      <c r="L16" s="4"/>
      <c r="M16" s="4"/>
      <c r="N16" s="4"/>
      <c r="O16" s="4"/>
      <c r="P16" s="4"/>
      <c r="Q16" s="1"/>
    </row>
    <row r="17" spans="11:17" ht="11.25">
      <c r="K17" s="23" t="s">
        <v>38</v>
      </c>
      <c r="L17" s="19">
        <v>200</v>
      </c>
      <c r="M17" s="19">
        <v>200</v>
      </c>
      <c r="N17" s="19">
        <v>200</v>
      </c>
      <c r="O17" s="19">
        <v>200</v>
      </c>
      <c r="P17" s="19">
        <f>SUM(L17:O17)</f>
        <v>800</v>
      </c>
      <c r="Q17" s="1"/>
    </row>
    <row r="18" spans="11:17" ht="11.25">
      <c r="K18" s="23" t="s">
        <v>39</v>
      </c>
      <c r="L18" s="19">
        <v>300</v>
      </c>
      <c r="M18" s="19">
        <v>300</v>
      </c>
      <c r="N18" s="19">
        <v>300</v>
      </c>
      <c r="O18" s="19">
        <v>300</v>
      </c>
      <c r="P18" s="19">
        <f>SUM(L18:O18)</f>
        <v>1200</v>
      </c>
      <c r="Q18" s="1"/>
    </row>
    <row r="19" spans="11:17" ht="6.75" customHeight="1">
      <c r="K19" s="23"/>
      <c r="L19" s="16"/>
      <c r="M19" s="16"/>
      <c r="N19" s="16"/>
      <c r="O19" s="16"/>
      <c r="P19" s="16"/>
      <c r="Q19" s="1"/>
    </row>
    <row r="20" spans="11:17" ht="11.25">
      <c r="K20" s="23" t="s">
        <v>41</v>
      </c>
      <c r="L20" s="20">
        <f>SUBTOTAL(9,L15:L19)</f>
        <v>500</v>
      </c>
      <c r="M20" s="20">
        <f>SUBTOTAL(9,M15:M19)</f>
        <v>500</v>
      </c>
      <c r="N20" s="20">
        <f>SUBTOTAL(9,N15:N19)</f>
        <v>500</v>
      </c>
      <c r="O20" s="20">
        <f>SUBTOTAL(9,O15:O19)</f>
        <v>500</v>
      </c>
      <c r="P20" s="20">
        <f>SUBTOTAL(9,P15:P19)</f>
        <v>2000</v>
      </c>
      <c r="Q20" s="1"/>
    </row>
    <row r="21" spans="11:17" ht="11.25">
      <c r="K21" s="23" t="s">
        <v>40</v>
      </c>
      <c r="L21" s="19">
        <v>100</v>
      </c>
      <c r="M21" s="30">
        <v>100</v>
      </c>
      <c r="N21" s="30">
        <v>100</v>
      </c>
      <c r="O21" s="30">
        <v>100</v>
      </c>
      <c r="P21" s="19">
        <f>SUM(L21:O21)</f>
        <v>400</v>
      </c>
      <c r="Q21" s="1"/>
    </row>
    <row r="22" spans="11:17" ht="11.25">
      <c r="K22" s="23" t="s">
        <v>44</v>
      </c>
      <c r="L22" s="19">
        <v>50</v>
      </c>
      <c r="M22" s="30">
        <v>50</v>
      </c>
      <c r="N22" s="30">
        <v>50</v>
      </c>
      <c r="O22" s="30">
        <v>50</v>
      </c>
      <c r="P22" s="19">
        <f>SUM(L22:O22)</f>
        <v>200</v>
      </c>
      <c r="Q22" s="1"/>
    </row>
    <row r="23" spans="11:17" ht="6.75" customHeight="1">
      <c r="K23" s="3"/>
      <c r="L23" s="4"/>
      <c r="M23" s="34"/>
      <c r="N23" s="34"/>
      <c r="O23" s="34"/>
      <c r="P23" s="16"/>
      <c r="Q23" s="1"/>
    </row>
    <row r="24" spans="11:17" ht="12" thickBot="1">
      <c r="K24" s="23" t="s">
        <v>42</v>
      </c>
      <c r="L24" s="33">
        <f>SUBTOTAL(9,L16:L23)</f>
        <v>650</v>
      </c>
      <c r="M24" s="33">
        <f>SUBTOTAL(9,M16:M23)</f>
        <v>650</v>
      </c>
      <c r="N24" s="33">
        <f>SUBTOTAL(9,N16:N23)</f>
        <v>650</v>
      </c>
      <c r="O24" s="33">
        <f>SUBTOTAL(9,O16:O23)</f>
        <v>650</v>
      </c>
      <c r="P24" s="18">
        <f>SUBTOTAL(9,P16:P23)</f>
        <v>2600</v>
      </c>
      <c r="Q24" s="1"/>
    </row>
    <row r="25" spans="11:17" ht="12" thickTop="1">
      <c r="K25" s="21" t="s">
        <v>64</v>
      </c>
      <c r="L25" s="4"/>
      <c r="M25" s="32"/>
      <c r="N25" s="32"/>
      <c r="O25" s="32"/>
      <c r="P25" s="4"/>
      <c r="Q25" s="1"/>
    </row>
    <row r="26" spans="11:17" ht="11.25">
      <c r="K26" s="22" t="s">
        <v>66</v>
      </c>
      <c r="L26" s="4"/>
      <c r="M26" s="31"/>
      <c r="N26" s="31"/>
      <c r="O26" s="31"/>
      <c r="P26" s="4"/>
      <c r="Q26" s="1"/>
    </row>
    <row r="27" spans="11:17" ht="11.25">
      <c r="K27" s="24" t="s">
        <v>43</v>
      </c>
      <c r="L27" s="4"/>
      <c r="M27" s="31"/>
      <c r="N27" s="31"/>
      <c r="O27" s="31"/>
      <c r="P27" s="4"/>
      <c r="Q27" s="1"/>
    </row>
    <row r="28" spans="11:17" ht="11.25">
      <c r="K28" s="25" t="s">
        <v>38</v>
      </c>
      <c r="L28" s="19">
        <v>200</v>
      </c>
      <c r="M28" s="30">
        <v>200</v>
      </c>
      <c r="N28" s="30">
        <v>200</v>
      </c>
      <c r="O28" s="30">
        <v>200</v>
      </c>
      <c r="P28" s="19">
        <f>SUM(L28:O28)</f>
        <v>800</v>
      </c>
      <c r="Q28" s="1"/>
    </row>
    <row r="29" spans="11:17" ht="11.25">
      <c r="K29" s="25" t="s">
        <v>39</v>
      </c>
      <c r="L29" s="19">
        <v>300</v>
      </c>
      <c r="M29" s="30">
        <v>300</v>
      </c>
      <c r="N29" s="30">
        <v>300</v>
      </c>
      <c r="O29" s="30">
        <v>300</v>
      </c>
      <c r="P29" s="19">
        <f>SUM(L29:O29)</f>
        <v>1200</v>
      </c>
      <c r="Q29" s="1"/>
    </row>
    <row r="30" spans="11:17" ht="6.75" customHeight="1">
      <c r="K30" s="25"/>
      <c r="L30" s="16"/>
      <c r="M30" s="16"/>
      <c r="N30" s="16"/>
      <c r="O30" s="16"/>
      <c r="P30" s="16"/>
      <c r="Q30" s="1"/>
    </row>
    <row r="31" spans="11:17" ht="11.25">
      <c r="K31" s="25" t="s">
        <v>69</v>
      </c>
      <c r="L31" s="28">
        <f>SUBTOTAL(9,L27:L30)</f>
        <v>500</v>
      </c>
      <c r="M31" s="28">
        <f>SUBTOTAL(9,M27:M30)</f>
        <v>500</v>
      </c>
      <c r="N31" s="28">
        <f>SUBTOTAL(9,N27:N30)</f>
        <v>500</v>
      </c>
      <c r="O31" s="28">
        <f>SUBTOTAL(9,O27:O30)</f>
        <v>500</v>
      </c>
      <c r="P31" s="28">
        <f>SUBTOTAL(9,P27:P30)</f>
        <v>2000</v>
      </c>
      <c r="Q31" s="1"/>
    </row>
    <row r="32" spans="11:17" ht="11.25">
      <c r="K32" s="24" t="s">
        <v>45</v>
      </c>
      <c r="L32" s="17"/>
      <c r="M32" s="17"/>
      <c r="N32" s="17"/>
      <c r="O32" s="17"/>
      <c r="P32" s="17"/>
      <c r="Q32" s="1"/>
    </row>
    <row r="33" spans="11:17" ht="11.25">
      <c r="K33" s="25" t="s">
        <v>40</v>
      </c>
      <c r="L33" s="19">
        <v>100</v>
      </c>
      <c r="M33" s="19">
        <v>100</v>
      </c>
      <c r="N33" s="19">
        <v>100</v>
      </c>
      <c r="O33" s="19">
        <v>100</v>
      </c>
      <c r="P33" s="19">
        <f>SUM(L33:O33)</f>
        <v>400</v>
      </c>
      <c r="Q33" s="1"/>
    </row>
    <row r="34" spans="11:17" ht="11.25">
      <c r="K34" s="25" t="s">
        <v>44</v>
      </c>
      <c r="L34" s="19">
        <v>50</v>
      </c>
      <c r="M34" s="19">
        <v>50</v>
      </c>
      <c r="N34" s="19">
        <v>50</v>
      </c>
      <c r="O34" s="19">
        <v>50</v>
      </c>
      <c r="P34" s="19">
        <f>SUM(L34:O34)</f>
        <v>200</v>
      </c>
      <c r="Q34" s="1"/>
    </row>
    <row r="35" spans="11:17" ht="6.75" customHeight="1">
      <c r="K35" s="25"/>
      <c r="L35" s="16"/>
      <c r="M35" s="16"/>
      <c r="N35" s="16"/>
      <c r="O35" s="16"/>
      <c r="P35" s="16"/>
      <c r="Q35" s="1"/>
    </row>
    <row r="36" spans="11:17" ht="11.25">
      <c r="K36" s="25" t="s">
        <v>46</v>
      </c>
      <c r="L36" s="28">
        <f>SUBTOTAL(9,L32:L35)</f>
        <v>150</v>
      </c>
      <c r="M36" s="28">
        <f>SUM(M32:M35)</f>
        <v>150</v>
      </c>
      <c r="N36" s="28">
        <f>SUM(N32:N35)</f>
        <v>150</v>
      </c>
      <c r="O36" s="28">
        <f>SUM(O32:O35)</f>
        <v>150</v>
      </c>
      <c r="P36" s="28">
        <f>SUM(P32:P35)</f>
        <v>600</v>
      </c>
      <c r="Q36" s="1"/>
    </row>
    <row r="37" spans="11:17" ht="6.75" customHeight="1">
      <c r="K37" s="25"/>
      <c r="L37" s="35"/>
      <c r="M37" s="29"/>
      <c r="N37" s="29"/>
      <c r="O37" s="29"/>
      <c r="P37" s="29"/>
      <c r="Q37" s="1"/>
    </row>
    <row r="38" spans="11:17" ht="12" customHeight="1" thickBot="1">
      <c r="K38" s="23" t="s">
        <v>42</v>
      </c>
      <c r="L38" s="18">
        <f>SUBTOTAL(9,L26:L37)</f>
        <v>650</v>
      </c>
      <c r="M38" s="18">
        <f>M31+M36</f>
        <v>650</v>
      </c>
      <c r="N38" s="18">
        <f>N31+N36</f>
        <v>650</v>
      </c>
      <c r="O38" s="18">
        <f>O31+O36</f>
        <v>650</v>
      </c>
      <c r="P38" s="18">
        <f>P31+P36</f>
        <v>2600</v>
      </c>
      <c r="Q38" s="1"/>
    </row>
    <row r="39" spans="11:17" ht="6.75" customHeight="1" thickBot="1" thickTop="1">
      <c r="K39" s="5"/>
      <c r="L39" s="26"/>
      <c r="M39" s="26"/>
      <c r="N39" s="26"/>
      <c r="O39" s="26"/>
      <c r="P39" s="26"/>
      <c r="Q39" s="2"/>
    </row>
  </sheetData>
  <sheetProtection autoFilter="0"/>
  <hyperlinks>
    <hyperlink ref="N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K11:Q33"/>
  <sheetViews>
    <sheetView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2" max="16" width="8.16015625" style="0" customWidth="1"/>
    <col min="17" max="17" width="1.83203125" style="0" customWidth="1"/>
  </cols>
  <sheetData>
    <row r="10" ht="12" thickBot="1"/>
    <row r="11" spans="11:17" ht="15.75">
      <c r="K11" s="38" t="s">
        <v>62</v>
      </c>
      <c r="L11" s="39" t="str">
        <f>kOrgName</f>
        <v>Alwoble</v>
      </c>
      <c r="M11" s="39"/>
      <c r="N11" s="39"/>
      <c r="O11" s="39"/>
      <c r="P11" s="39"/>
      <c r="Q11" s="40"/>
    </row>
    <row r="12" spans="11:17" ht="15.75">
      <c r="K12" s="41" t="s">
        <v>68</v>
      </c>
      <c r="L12" s="42" t="str">
        <f>kNow</f>
        <v>23-Aug-2011 4:56 p.m. </v>
      </c>
      <c r="M12" s="42"/>
      <c r="N12" s="42"/>
      <c r="O12" s="42"/>
      <c r="P12" s="42"/>
      <c r="Q12" s="43"/>
    </row>
    <row r="13" spans="11:17" ht="12.75">
      <c r="K13" s="44"/>
      <c r="L13" s="42"/>
      <c r="M13" s="42"/>
      <c r="N13" s="42"/>
      <c r="O13" s="42"/>
      <c r="P13" s="42"/>
      <c r="Q13" s="43"/>
    </row>
    <row r="14" spans="11:17" ht="12" thickBot="1">
      <c r="K14" s="45"/>
      <c r="L14" s="46" t="s">
        <v>47</v>
      </c>
      <c r="M14" s="46" t="s">
        <v>48</v>
      </c>
      <c r="N14" s="46" t="s">
        <v>49</v>
      </c>
      <c r="O14" s="46" t="s">
        <v>50</v>
      </c>
      <c r="P14" s="46" t="s">
        <v>51</v>
      </c>
      <c r="Q14" s="47"/>
    </row>
    <row r="15" spans="11:17" ht="11.25">
      <c r="K15" s="3"/>
      <c r="L15" s="4"/>
      <c r="M15" s="4"/>
      <c r="N15" s="4"/>
      <c r="O15" s="4"/>
      <c r="P15" s="4"/>
      <c r="Q15" s="1"/>
    </row>
    <row r="16" spans="11:17" ht="11.25">
      <c r="K16" s="3" t="s">
        <v>52</v>
      </c>
      <c r="L16" s="19">
        <v>10000</v>
      </c>
      <c r="M16" s="19">
        <v>10000</v>
      </c>
      <c r="N16" s="19">
        <v>10000</v>
      </c>
      <c r="O16" s="19">
        <v>10000</v>
      </c>
      <c r="P16" s="19">
        <f>SUM(L16:O16)</f>
        <v>40000</v>
      </c>
      <c r="Q16" s="1"/>
    </row>
    <row r="17" spans="11:17" ht="11.25">
      <c r="K17" s="3"/>
      <c r="L17" s="4"/>
      <c r="M17" s="4"/>
      <c r="N17" s="4"/>
      <c r="O17" s="4"/>
      <c r="P17" s="4"/>
      <c r="Q17" s="1"/>
    </row>
    <row r="18" spans="11:17" ht="11.25">
      <c r="K18" s="3" t="s">
        <v>53</v>
      </c>
      <c r="L18" s="19">
        <v>2500</v>
      </c>
      <c r="M18" s="19">
        <v>2500</v>
      </c>
      <c r="N18" s="19">
        <v>2500</v>
      </c>
      <c r="O18" s="19">
        <v>2500</v>
      </c>
      <c r="P18" s="19">
        <f>SUM(L18:O18)</f>
        <v>10000</v>
      </c>
      <c r="Q18" s="1"/>
    </row>
    <row r="19" spans="11:17" ht="11.25">
      <c r="K19" s="3" t="s">
        <v>54</v>
      </c>
      <c r="L19" s="19">
        <v>2000</v>
      </c>
      <c r="M19" s="19">
        <v>2000</v>
      </c>
      <c r="N19" s="19">
        <v>2000</v>
      </c>
      <c r="O19" s="19">
        <v>2000</v>
      </c>
      <c r="P19" s="19">
        <f>SUM(L19:O19)</f>
        <v>8000</v>
      </c>
      <c r="Q19" s="1"/>
    </row>
    <row r="20" spans="11:17" ht="6.75" customHeight="1">
      <c r="K20" s="3"/>
      <c r="L20" s="16"/>
      <c r="M20" s="16"/>
      <c r="N20" s="16"/>
      <c r="O20" s="16"/>
      <c r="P20" s="16"/>
      <c r="Q20" s="1"/>
    </row>
    <row r="21" spans="11:17" ht="11.25">
      <c r="K21" s="3" t="s">
        <v>56</v>
      </c>
      <c r="L21" s="19">
        <f>L16-L18-L19</f>
        <v>5500</v>
      </c>
      <c r="M21" s="19">
        <f>M16-M18-M19</f>
        <v>5500</v>
      </c>
      <c r="N21" s="19">
        <f>N16-N18-N19</f>
        <v>5500</v>
      </c>
      <c r="O21" s="19">
        <f>O16-O18-O19</f>
        <v>5500</v>
      </c>
      <c r="P21" s="19">
        <f>P16-P18-P19</f>
        <v>22000</v>
      </c>
      <c r="Q21" s="1"/>
    </row>
    <row r="22" spans="11:17" ht="11.25">
      <c r="K22" s="3"/>
      <c r="L22" s="4"/>
      <c r="M22" s="4"/>
      <c r="N22" s="4"/>
      <c r="O22" s="4"/>
      <c r="P22" s="4"/>
      <c r="Q22" s="1"/>
    </row>
    <row r="23" spans="11:17" ht="11.25">
      <c r="K23" s="3" t="s">
        <v>55</v>
      </c>
      <c r="L23" s="19">
        <v>750</v>
      </c>
      <c r="M23" s="19">
        <v>750</v>
      </c>
      <c r="N23" s="19">
        <v>750</v>
      </c>
      <c r="O23" s="19">
        <v>750</v>
      </c>
      <c r="P23" s="19">
        <f>SUM(L23:O23)</f>
        <v>3000</v>
      </c>
      <c r="Q23" s="1"/>
    </row>
    <row r="24" spans="11:17" ht="6.75" customHeight="1">
      <c r="K24" s="3"/>
      <c r="L24" s="16"/>
      <c r="M24" s="16"/>
      <c r="N24" s="16"/>
      <c r="O24" s="16"/>
      <c r="P24" s="16"/>
      <c r="Q24" s="1"/>
    </row>
    <row r="25" spans="11:17" ht="11.25">
      <c r="K25" s="3" t="s">
        <v>57</v>
      </c>
      <c r="L25" s="28">
        <f>L21-L23</f>
        <v>4750</v>
      </c>
      <c r="M25" s="28">
        <f>M21-M23</f>
        <v>4750</v>
      </c>
      <c r="N25" s="28">
        <f>N21-N23</f>
        <v>4750</v>
      </c>
      <c r="O25" s="28">
        <f>O21-O23</f>
        <v>4750</v>
      </c>
      <c r="P25" s="28">
        <f>P21-P23</f>
        <v>19000</v>
      </c>
      <c r="Q25" s="1"/>
    </row>
    <row r="26" spans="11:17" ht="11.25">
      <c r="K26" s="3"/>
      <c r="L26" s="4"/>
      <c r="M26" s="4"/>
      <c r="N26" s="4"/>
      <c r="O26" s="4"/>
      <c r="P26" s="4"/>
      <c r="Q26" s="1"/>
    </row>
    <row r="27" spans="11:17" ht="11.25">
      <c r="K27" s="3" t="s">
        <v>58</v>
      </c>
      <c r="L27" s="19">
        <v>1500</v>
      </c>
      <c r="M27" s="19">
        <v>1500</v>
      </c>
      <c r="N27" s="19">
        <v>1500</v>
      </c>
      <c r="O27" s="19">
        <v>1500</v>
      </c>
      <c r="P27" s="19">
        <f>SUM(L27:O27)</f>
        <v>6000</v>
      </c>
      <c r="Q27" s="1"/>
    </row>
    <row r="28" spans="11:17" ht="11.25">
      <c r="K28" s="3" t="s">
        <v>59</v>
      </c>
      <c r="L28" s="19">
        <v>1600</v>
      </c>
      <c r="M28" s="19">
        <v>1600</v>
      </c>
      <c r="N28" s="19">
        <v>1600</v>
      </c>
      <c r="O28" s="19">
        <v>1600</v>
      </c>
      <c r="P28" s="19">
        <f>SUM(L28:O28)</f>
        <v>6400</v>
      </c>
      <c r="Q28" s="1"/>
    </row>
    <row r="29" spans="11:17" ht="6.75" customHeight="1">
      <c r="K29" s="3"/>
      <c r="L29" s="16"/>
      <c r="M29" s="16"/>
      <c r="N29" s="16"/>
      <c r="O29" s="16"/>
      <c r="P29" s="16"/>
      <c r="Q29" s="1"/>
    </row>
    <row r="30" spans="11:17" ht="11.25">
      <c r="K30" s="3" t="s">
        <v>61</v>
      </c>
      <c r="L30" s="28">
        <f>L27+L28</f>
        <v>3100</v>
      </c>
      <c r="M30" s="28">
        <f>M27+M28</f>
        <v>3100</v>
      </c>
      <c r="N30" s="28">
        <f>N27+N28</f>
        <v>3100</v>
      </c>
      <c r="O30" s="28">
        <f>O27+O28</f>
        <v>3100</v>
      </c>
      <c r="P30" s="28">
        <f>P27+P28</f>
        <v>12400</v>
      </c>
      <c r="Q30" s="1"/>
    </row>
    <row r="31" spans="11:17" ht="6.75" customHeight="1">
      <c r="K31" s="3"/>
      <c r="L31" s="16"/>
      <c r="M31" s="16"/>
      <c r="N31" s="16"/>
      <c r="O31" s="16"/>
      <c r="P31" s="16"/>
      <c r="Q31" s="1"/>
    </row>
    <row r="32" spans="11:17" ht="12" thickBot="1">
      <c r="K32" s="3" t="s">
        <v>60</v>
      </c>
      <c r="L32" s="18">
        <f>L25-L30</f>
        <v>1650</v>
      </c>
      <c r="M32" s="18">
        <f>M25-M30</f>
        <v>1650</v>
      </c>
      <c r="N32" s="18">
        <f>N25-N30</f>
        <v>1650</v>
      </c>
      <c r="O32" s="18">
        <f>O25-O30</f>
        <v>1650</v>
      </c>
      <c r="P32" s="18">
        <f>P25-P30</f>
        <v>6600</v>
      </c>
      <c r="Q32" s="1"/>
    </row>
    <row r="33" spans="11:17" ht="6.75" customHeight="1" thickBot="1" thickTop="1">
      <c r="K33" s="5"/>
      <c r="L33" s="26"/>
      <c r="M33" s="26"/>
      <c r="N33" s="26"/>
      <c r="O33" s="26"/>
      <c r="P33" s="26"/>
      <c r="Q33" s="2"/>
    </row>
  </sheetData>
  <sheetProtection autoFilter="0"/>
  <hyperlinks>
    <hyperlink ref="N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K11:Q31"/>
  <sheetViews>
    <sheetView showOutlineSymbols="0" zoomScalePageLayoutView="0" workbookViewId="0" topLeftCell="K11">
      <pane xSplit="1" ySplit="4" topLeftCell="L15" activePane="bottomRight" state="frozen"/>
      <selection pane="topLeft" activeCell="K11" sqref="K11"/>
      <selection pane="topRight" activeCell="L11" sqref="L11"/>
      <selection pane="bottomLeft" activeCell="K15" sqref="K15"/>
      <selection pane="bottomRight" activeCell="K16" sqref="K16"/>
    </sheetView>
  </sheetViews>
  <sheetFormatPr defaultColWidth="9.33203125" defaultRowHeight="11.25"/>
  <cols>
    <col min="1" max="1" width="50.83203125" style="0" customWidth="1"/>
    <col min="11" max="11" width="30.83203125" style="0" customWidth="1"/>
    <col min="12" max="16" width="8.16015625" style="0" customWidth="1"/>
    <col min="17" max="17" width="1.83203125" style="0" customWidth="1"/>
  </cols>
  <sheetData>
    <row r="10" ht="12" thickBot="1"/>
    <row r="11" spans="11:17" ht="15.75">
      <c r="K11" s="38" t="s">
        <v>62</v>
      </c>
      <c r="L11" s="39" t="str">
        <f>kOrgName</f>
        <v>Alwoble</v>
      </c>
      <c r="M11" s="39"/>
      <c r="N11" s="39"/>
      <c r="O11" s="39"/>
      <c r="P11" s="39"/>
      <c r="Q11" s="40"/>
    </row>
    <row r="12" spans="11:17" ht="15.75">
      <c r="K12" s="41" t="s">
        <v>68</v>
      </c>
      <c r="L12" s="42" t="str">
        <f>kNow</f>
        <v>23-Aug-2011 4:56 p.m. </v>
      </c>
      <c r="M12" s="42"/>
      <c r="N12" s="42"/>
      <c r="O12" s="42"/>
      <c r="P12" s="42"/>
      <c r="Q12" s="43"/>
    </row>
    <row r="13" spans="11:17" ht="12.75">
      <c r="K13" s="44"/>
      <c r="L13" s="42"/>
      <c r="M13" s="42"/>
      <c r="N13" s="42"/>
      <c r="O13" s="42"/>
      <c r="P13" s="42"/>
      <c r="Q13" s="43"/>
    </row>
    <row r="14" spans="11:17" ht="12" thickBot="1">
      <c r="K14" s="45"/>
      <c r="L14" s="46" t="s">
        <v>47</v>
      </c>
      <c r="M14" s="46" t="s">
        <v>48</v>
      </c>
      <c r="N14" s="46" t="s">
        <v>49</v>
      </c>
      <c r="O14" s="46" t="s">
        <v>50</v>
      </c>
      <c r="P14" s="46" t="s">
        <v>51</v>
      </c>
      <c r="Q14" s="47"/>
    </row>
    <row r="15" spans="11:17" ht="11.25">
      <c r="K15" s="3"/>
      <c r="L15" s="4"/>
      <c r="M15" s="4"/>
      <c r="N15" s="4"/>
      <c r="O15" s="4"/>
      <c r="P15" s="4"/>
      <c r="Q15" s="1"/>
    </row>
    <row r="16" spans="11:17" ht="11.25">
      <c r="K16" s="3" t="s">
        <v>52</v>
      </c>
      <c r="L16" s="19">
        <v>10000</v>
      </c>
      <c r="M16" s="19">
        <v>10000</v>
      </c>
      <c r="N16" s="19">
        <v>10000</v>
      </c>
      <c r="O16" s="19">
        <v>10000</v>
      </c>
      <c r="P16" s="19">
        <f>SUM(L16:O16)</f>
        <v>40000</v>
      </c>
      <c r="Q16" s="1"/>
    </row>
    <row r="17" spans="11:17" ht="11.25">
      <c r="K17" s="3"/>
      <c r="L17" s="4"/>
      <c r="M17" s="4"/>
      <c r="N17" s="4"/>
      <c r="O17" s="4"/>
      <c r="P17" s="4"/>
      <c r="Q17" s="1"/>
    </row>
    <row r="18" spans="11:17" ht="11.25">
      <c r="K18" s="3" t="s">
        <v>53</v>
      </c>
      <c r="L18" s="19">
        <v>2500</v>
      </c>
      <c r="M18" s="19">
        <v>2500</v>
      </c>
      <c r="N18" s="19">
        <v>2500</v>
      </c>
      <c r="O18" s="19">
        <v>2500</v>
      </c>
      <c r="P18" s="19">
        <f>SUM(L18:O18)</f>
        <v>10000</v>
      </c>
      <c r="Q18" s="1"/>
    </row>
    <row r="19" spans="11:17" ht="11.25">
      <c r="K19" s="3" t="s">
        <v>54</v>
      </c>
      <c r="L19" s="19">
        <v>2000</v>
      </c>
      <c r="M19" s="19">
        <v>2000</v>
      </c>
      <c r="N19" s="19">
        <v>2000</v>
      </c>
      <c r="O19" s="19">
        <v>2000</v>
      </c>
      <c r="P19" s="19">
        <f>SUM(L19:O19)</f>
        <v>8000</v>
      </c>
      <c r="Q19" s="1"/>
    </row>
    <row r="20" spans="11:17" ht="6.75" customHeight="1">
      <c r="K20" s="3"/>
      <c r="L20" s="16"/>
      <c r="M20" s="16"/>
      <c r="N20" s="16"/>
      <c r="O20" s="16"/>
      <c r="P20" s="16"/>
      <c r="Q20" s="1"/>
    </row>
    <row r="21" spans="11:17" ht="11.25">
      <c r="K21" s="3" t="s">
        <v>56</v>
      </c>
      <c r="L21" s="19">
        <f>L16-L18-L19</f>
        <v>5500</v>
      </c>
      <c r="M21" s="19">
        <f>M16-M18-M19</f>
        <v>5500</v>
      </c>
      <c r="N21" s="19">
        <f>N16-N18-N19</f>
        <v>5500</v>
      </c>
      <c r="O21" s="19">
        <f>O16-O18-O19</f>
        <v>5500</v>
      </c>
      <c r="P21" s="19">
        <f>P16-P18-P19</f>
        <v>22000</v>
      </c>
      <c r="Q21" s="1"/>
    </row>
    <row r="22" spans="11:17" ht="11.25">
      <c r="K22" s="3"/>
      <c r="L22" s="4"/>
      <c r="M22" s="4"/>
      <c r="N22" s="4"/>
      <c r="O22" s="4"/>
      <c r="P22" s="4"/>
      <c r="Q22" s="1"/>
    </row>
    <row r="23" spans="11:17" ht="11.25">
      <c r="K23" s="3" t="s">
        <v>55</v>
      </c>
      <c r="L23" s="19">
        <v>750</v>
      </c>
      <c r="M23" s="19">
        <v>750</v>
      </c>
      <c r="N23" s="19">
        <v>750</v>
      </c>
      <c r="O23" s="19">
        <v>750</v>
      </c>
      <c r="P23" s="19">
        <f>SUM(L23:O23)</f>
        <v>3000</v>
      </c>
      <c r="Q23" s="1"/>
    </row>
    <row r="24" spans="11:17" ht="6.75" customHeight="1">
      <c r="K24" s="3"/>
      <c r="L24" s="27"/>
      <c r="M24" s="27"/>
      <c r="N24" s="27"/>
      <c r="O24" s="27"/>
      <c r="P24" s="27"/>
      <c r="Q24" s="1"/>
    </row>
    <row r="25" spans="11:17" ht="11.25">
      <c r="K25" s="3" t="s">
        <v>57</v>
      </c>
      <c r="L25" s="19">
        <f>L21-L23</f>
        <v>4750</v>
      </c>
      <c r="M25" s="19">
        <f>M21-M23</f>
        <v>4750</v>
      </c>
      <c r="N25" s="19">
        <f>N21-N23</f>
        <v>4750</v>
      </c>
      <c r="O25" s="19">
        <f>O21-O23</f>
        <v>4750</v>
      </c>
      <c r="P25" s="19">
        <f>P21-P23</f>
        <v>19000</v>
      </c>
      <c r="Q25" s="1"/>
    </row>
    <row r="26" spans="11:17" ht="11.25">
      <c r="K26" s="3"/>
      <c r="L26" s="4"/>
      <c r="M26" s="4"/>
      <c r="N26" s="4"/>
      <c r="O26" s="4"/>
      <c r="P26" s="4"/>
      <c r="Q26" s="1"/>
    </row>
    <row r="27" spans="11:17" ht="11.25">
      <c r="K27" s="3" t="s">
        <v>58</v>
      </c>
      <c r="L27" s="19">
        <v>1500</v>
      </c>
      <c r="M27" s="19">
        <v>1500</v>
      </c>
      <c r="N27" s="19">
        <v>1500</v>
      </c>
      <c r="O27" s="19">
        <v>1500</v>
      </c>
      <c r="P27" s="19">
        <f>SUM(L27:O27)</f>
        <v>6000</v>
      </c>
      <c r="Q27" s="1"/>
    </row>
    <row r="28" spans="11:17" ht="11.25">
      <c r="K28" s="3" t="s">
        <v>59</v>
      </c>
      <c r="L28" s="19">
        <v>1600</v>
      </c>
      <c r="M28" s="19">
        <v>1600</v>
      </c>
      <c r="N28" s="19">
        <v>1600</v>
      </c>
      <c r="O28" s="19">
        <v>1600</v>
      </c>
      <c r="P28" s="19">
        <f>SUM(L28:O28)</f>
        <v>6400</v>
      </c>
      <c r="Q28" s="1"/>
    </row>
    <row r="29" spans="11:17" ht="6.75" customHeight="1">
      <c r="K29" s="3"/>
      <c r="L29" s="16"/>
      <c r="M29" s="16"/>
      <c r="N29" s="16"/>
      <c r="O29" s="16"/>
      <c r="P29" s="16"/>
      <c r="Q29" s="1"/>
    </row>
    <row r="30" spans="11:17" ht="12" thickBot="1">
      <c r="K30" s="3" t="s">
        <v>60</v>
      </c>
      <c r="L30" s="18">
        <f>L25-SUM(L26:L29)</f>
        <v>1650</v>
      </c>
      <c r="M30" s="18">
        <f>M25-SUM(M26:M29)</f>
        <v>1650</v>
      </c>
      <c r="N30" s="18">
        <f>N25-SUM(N26:N29)</f>
        <v>1650</v>
      </c>
      <c r="O30" s="18">
        <f>O25-SUM(O26:O29)</f>
        <v>1650</v>
      </c>
      <c r="P30" s="18">
        <f>P25-SUM(P26:P29)</f>
        <v>6600</v>
      </c>
      <c r="Q30" s="1"/>
    </row>
    <row r="31" spans="11:17" ht="6.75" customHeight="1" thickBot="1" thickTop="1">
      <c r="K31" s="5"/>
      <c r="L31" s="26"/>
      <c r="M31" s="26"/>
      <c r="N31" s="26"/>
      <c r="O31" s="26"/>
      <c r="P31" s="26"/>
      <c r="Q31" s="2"/>
    </row>
  </sheetData>
  <sheetProtection autoFilter="0"/>
  <hyperlinks>
    <hyperlink ref="N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scale="80" r:id="rId3"/>
  <headerFooter alignWithMargins="0">
    <oddFooter>&amp;L&amp;8&amp;D &amp;T&amp;C&amp;8&amp;Z&amp;F&amp;R&amp;8&amp;P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cp:lastPrinted>2005-10-20T08:44:37Z</cp:lastPrinted>
  <dcterms:created xsi:type="dcterms:W3CDTF">1997-09-04T02:48:07Z</dcterms:created>
  <dcterms:modified xsi:type="dcterms:W3CDTF">2011-08-23T04:56:24Z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Pwd">
    <vt:lpwstr>abc</vt:lpwstr>
  </property>
</Properties>
</file>