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4905" activeTab="2"/>
  </bookViews>
  <sheets>
    <sheet name="Guide" sheetId="1" r:id="rId1"/>
    <sheet name="Params" sheetId="2" r:id="rId2"/>
    <sheet name="iDatabase" sheetId="3" r:id="rId3"/>
    <sheet name="dFunding" sheetId="4" r:id="rId4"/>
    <sheet name="dDepreciation" sheetId="5" r:id="rId5"/>
    <sheet name="mCapitaExpenditure" sheetId="6" r:id="rId6"/>
    <sheet name="iLongTermLoans" sheetId="7" r:id="rId7"/>
    <sheet name="iShortTermLoans" sheetId="8" r:id="rId8"/>
    <sheet name="iRates" sheetId="9" r:id="rId9"/>
  </sheets>
  <definedNames>
    <definedName name="aaImported">'iDatabase'!$L$15</definedName>
    <definedName name="aaInputs">'iDatabase'!$L$395</definedName>
    <definedName name="aaLinked">'iDatabase'!$L$579</definedName>
    <definedName name="afbGuide">'Guide'!$A$1:$B$4</definedName>
    <definedName name="afbParams">'Params'!$A$1:$A$4</definedName>
    <definedName name="afbSheet" localSheetId="4">'dDepreciation'!$K$11:$K$14</definedName>
    <definedName name="afbSheet" localSheetId="3">'dFunding'!$K$11:$K$14</definedName>
    <definedName name="afbSheet" localSheetId="2">'iDatabase'!$K$11:$L$14</definedName>
    <definedName name="afbSheet" localSheetId="6">'iLongTermLoans'!$K$11:$K$14</definedName>
    <definedName name="afbSheet" localSheetId="8">'iRates'!$K$11:$K$14</definedName>
    <definedName name="afbSheet" localSheetId="7">'iShortTermLoans'!$K$11:$K$14</definedName>
    <definedName name="afbSheet" localSheetId="5">'mCapitaExpenditure'!$K$11:$K$14</definedName>
    <definedName name="cInputs">'iDatabase'!$K$395:$Y$577</definedName>
    <definedName name="cInputsCalcs" localSheetId="8">'iRates'!$K$16:$M$59</definedName>
    <definedName name="cInputsCalcs" localSheetId="7">'iShortTermLoans'!$K$16:$Z$23</definedName>
    <definedName name="cInputsCalcs">'iLongTermLoans'!$K$16:$Z$23</definedName>
    <definedName name="deExchHist">'iRates'!$L$57</definedName>
    <definedName name="deExchYearAvg">'iRates'!$L$55</definedName>
    <definedName name="deExchYearStart">'iRates'!$L$56</definedName>
    <definedName name="dtiDatabase">'iDatabase'!$K$14:$AA$1118</definedName>
    <definedName name="gCreator">'Guide'!$C$9</definedName>
    <definedName name="gProcedures">'Guide'!$A$18</definedName>
    <definedName name="gPurpose">'Guide'!$C$6</definedName>
    <definedName name="kAppName">'Params'!$B$6</definedName>
    <definedName name="kCrosscheckMsg">'Params'!$B$10</definedName>
    <definedName name="kCrosscheckTolerance">'Params'!$B$9</definedName>
    <definedName name="kHideWebToolbar">'Params'!$B$12</definedName>
    <definedName name="kNow">'Params'!$B$11</definedName>
    <definedName name="kOrgName">'Params'!$B$8</definedName>
    <definedName name="kVersion">'Params'!$B$7</definedName>
    <definedName name="paCost">#REF!</definedName>
    <definedName name="paInputs">'iDatabase'!$K$395:$AA$578</definedName>
    <definedName name="_xlnm.Print_Area" localSheetId="4">'dDepreciation'!$K$11:$Z$19</definedName>
    <definedName name="_xlnm.Print_Area" localSheetId="3">'dFunding'!$K$11:$N$24</definedName>
    <definedName name="_xlnm.Print_Area" localSheetId="2">'iDatabase'!$K$11:$AA$1118</definedName>
    <definedName name="_xlnm.Print_Area" localSheetId="6">'iLongTermLoans'!$K$11:$Z$23</definedName>
    <definedName name="_xlnm.Print_Area" localSheetId="8">'iRates'!$K$11:$M$59</definedName>
    <definedName name="_xlnm.Print_Area" localSheetId="7">'iShortTermLoans'!$K$11:$Z$23</definedName>
    <definedName name="_xlnm.Print_Area" localSheetId="5">'mCapitaExpenditure'!$K$11:$Z$34</definedName>
    <definedName name="_xlnm.Print_Titles" localSheetId="4">'dDepreciation'!$K:$K,'dDepreciation'!$11:$14</definedName>
    <definedName name="_xlnm.Print_Titles" localSheetId="3">'dFunding'!$K:$K,'dFunding'!$11:$14</definedName>
    <definedName name="_xlnm.Print_Titles" localSheetId="0">'Guide'!$1:$4</definedName>
    <definedName name="_xlnm.Print_Titles" localSheetId="2">'iDatabase'!$K:$K,'iDatabase'!$11:$14</definedName>
    <definedName name="_xlnm.Print_Titles" localSheetId="6">'iLongTermLoans'!$K:$K,'iLongTermLoans'!$11:$14</definedName>
    <definedName name="_xlnm.Print_Titles" localSheetId="8">'iRates'!$K:$K,'iRates'!$11:$14</definedName>
    <definedName name="_xlnm.Print_Titles" localSheetId="7">'iShortTermLoans'!$K:$K,'iShortTermLoans'!$11:$14</definedName>
    <definedName name="_xlnm.Print_Titles" localSheetId="5">'mCapitaExpenditure'!$K:$K,'mCapitaExpenditure'!$11:$14</definedName>
    <definedName name="_xlnm.Print_Titles" localSheetId="1">'Params'!$1:$4</definedName>
    <definedName name="Temp">'iDatabase'!$K$1111</definedName>
    <definedName name="test">#REF!</definedName>
    <definedName name="test2">'iDatabase'!#REF!</definedName>
    <definedName name="ttSheet" localSheetId="4">'dDepreciation'!$K$14:$Z$14</definedName>
    <definedName name="ttSheet" localSheetId="3">'dFunding'!$K$14:$N$14</definedName>
    <definedName name="ttSheet" localSheetId="0">'Guide'!$A$4:$D$4</definedName>
    <definedName name="ttSheet" localSheetId="2">'iDatabase'!$K$14:$AA$14</definedName>
    <definedName name="ttSheet" localSheetId="6">'iLongTermLoans'!$K$14:$Z$14</definedName>
    <definedName name="ttSheet" localSheetId="8">'iRates'!$K$14:$M$14</definedName>
    <definedName name="ttSheet" localSheetId="7">'iShortTermLoans'!$K$14:$Z$14</definedName>
    <definedName name="ttSheet" localSheetId="5">'mCapitaExpenditure'!$K$14:$Z$14</definedName>
  </definedNames>
  <calcPr fullCalcOnLoad="1"/>
</workbook>
</file>

<file path=xl/comments2.xml><?xml version="1.0" encoding="utf-8"?>
<comments xmlns="http://schemas.openxmlformats.org/spreadsheetml/2006/main">
  <authors>
    <author>Paul Oulton</author>
  </authors>
  <commentList>
    <comment ref="A12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comments3.xml><?xml version="1.0" encoding="utf-8"?>
<comments xmlns="http://schemas.openxmlformats.org/spreadsheetml/2006/main">
  <authors>
    <author>Paul Oulton</author>
  </authors>
  <commentList>
    <comment ref="N1104" authorId="0">
      <text>
        <r>
          <rPr>
            <sz val="9"/>
            <rFont val="Tahoma"/>
            <family val="2"/>
          </rPr>
          <t>This is an array formulae and, so, needs to be entered by pressing Ctrl+Shift+Enter.</t>
        </r>
      </text>
    </comment>
  </commentList>
</comments>
</file>

<file path=xl/sharedStrings.xml><?xml version="1.0" encoding="utf-8"?>
<sst xmlns="http://schemas.openxmlformats.org/spreadsheetml/2006/main" count="2513" uniqueCount="1866">
  <si>
    <t>SalaryWageTotalFIND</t>
  </si>
  <si>
    <t>FringeBenefitsFIND</t>
  </si>
  <si>
    <t>BonusFIND</t>
  </si>
  <si>
    <t>DepreciationChargeFIND</t>
  </si>
  <si>
    <t>OtherRMFIND</t>
  </si>
  <si>
    <t>RentInsurTaxUtilFIND</t>
  </si>
  <si>
    <t>ConsultLegalProfFIND</t>
  </si>
  <si>
    <t>TravelEntertainFIND</t>
  </si>
  <si>
    <t>TerminationFIND</t>
  </si>
  <si>
    <t>ITExpenseFIND</t>
  </si>
  <si>
    <t>OtherFixedCostFIND</t>
  </si>
  <si>
    <t>AuditFeesFIND</t>
  </si>
  <si>
    <t>Audit Fees</t>
  </si>
  <si>
    <t>SalaryWageTotalITEC</t>
  </si>
  <si>
    <t>FringeBenefitsITEC</t>
  </si>
  <si>
    <t>BonusITEC</t>
  </si>
  <si>
    <t>DepreciationChargeITEC</t>
  </si>
  <si>
    <t>OtherRMITEC</t>
  </si>
  <si>
    <t>RentInsurTaxUtilITEC</t>
  </si>
  <si>
    <t>ConsultLegalProfITEC</t>
  </si>
  <si>
    <t>TravelEntertainITEC</t>
  </si>
  <si>
    <t>TerminationITEC</t>
  </si>
  <si>
    <t>ITExpenseITEC</t>
  </si>
  <si>
    <t>OtherFixedCostITEC</t>
  </si>
  <si>
    <t>AmortisationExpenseITEC</t>
  </si>
  <si>
    <t>SalaryWageTotalHRES</t>
  </si>
  <si>
    <t>FringeBenefitsHRES</t>
  </si>
  <si>
    <t>BonusHRES</t>
  </si>
  <si>
    <t>DepreciationChargeHRES</t>
  </si>
  <si>
    <t>OtherRMHRES</t>
  </si>
  <si>
    <t>RentInsurTaxUtilHRES</t>
  </si>
  <si>
    <t>ConsultLegalProfHRES</t>
  </si>
  <si>
    <t>TravelEntertainHRES</t>
  </si>
  <si>
    <t>TerminationHRES</t>
  </si>
  <si>
    <t>Excludes deferred tax</t>
  </si>
  <si>
    <t>ITExpenseHRES</t>
  </si>
  <si>
    <t>OtherFixedCostHRES</t>
  </si>
  <si>
    <t>Other G&amp;A - Facilities</t>
  </si>
  <si>
    <t>SalaryWageTotalFACL</t>
  </si>
  <si>
    <t>FringeBenefitsFACL</t>
  </si>
  <si>
    <t>BonusFACL</t>
  </si>
  <si>
    <t>DepreciationChargeFACL</t>
  </si>
  <si>
    <t>OtherRMFACL</t>
  </si>
  <si>
    <t>RentInsurTaxUtilFACL</t>
  </si>
  <si>
    <t>ConsultLegalProfFACL</t>
  </si>
  <si>
    <t>TravelEntertainFACL</t>
  </si>
  <si>
    <t>TerminationFACL</t>
  </si>
  <si>
    <t>ITExpenseFACL</t>
  </si>
  <si>
    <t>OtherFixedCostFACL</t>
  </si>
  <si>
    <t>Other G&amp;A - SSHE</t>
  </si>
  <si>
    <t>SalaryWageTotalSSHE</t>
  </si>
  <si>
    <t>FringeBenefitsSSHE</t>
  </si>
  <si>
    <t>BonusSSHE</t>
  </si>
  <si>
    <t>DepreciationChargeSSHE</t>
  </si>
  <si>
    <t>OtherRMSSHE</t>
  </si>
  <si>
    <t>RentInsurTaxUtilSSHE</t>
  </si>
  <si>
    <t>ConsultLegalProfSSHE</t>
  </si>
  <si>
    <t>TravelEntertainSSHE</t>
  </si>
  <si>
    <t>TerminationSSHE</t>
  </si>
  <si>
    <t>ITExpenseSSHE</t>
  </si>
  <si>
    <t>Range names for navigation, print areas and copy range.</t>
  </si>
  <si>
    <t>Demonstration of range names aa for navigating. Also pa print area and c copy.</t>
  </si>
  <si>
    <t>Use Name box.</t>
  </si>
  <si>
    <t>Use Define Name to create name paCalcs. Use keyboard only method.</t>
  </si>
  <si>
    <t>Use F5 Tab aaIn as keyboard-only method.</t>
  </si>
  <si>
    <t>Use Name box to create aaCalcs.</t>
  </si>
  <si>
    <t>Go to a name</t>
  </si>
  <si>
    <t>Create a name</t>
  </si>
  <si>
    <t>See how insert affects name</t>
  </si>
  <si>
    <t>Insert row above 761.</t>
  </si>
  <si>
    <t>See how paCalcs is affected.</t>
  </si>
  <si>
    <t>Insert row above 764.</t>
  </si>
  <si>
    <t>4)</t>
  </si>
  <si>
    <t>Modify range of range name</t>
  </si>
  <si>
    <t>Use dialog box to modify cInputs.</t>
  </si>
  <si>
    <t>Delete a name</t>
  </si>
  <si>
    <t>Use dialog box to delete a name.</t>
  </si>
  <si>
    <t>Understand range names convention</t>
  </si>
  <si>
    <t>Go to range dtiDatabase</t>
  </si>
  <si>
    <t>Understand meaning of d t i</t>
  </si>
  <si>
    <t>Understand meaning of d c i, d c e, d e</t>
  </si>
  <si>
    <t>Use ESPMini toggle frozen panes</t>
  </si>
  <si>
    <t>5)</t>
  </si>
  <si>
    <t>Understand meaning of a f b</t>
  </si>
  <si>
    <t>6)</t>
  </si>
  <si>
    <t>Point out other common prefixes: k, l, x</t>
  </si>
  <si>
    <t>7)</t>
  </si>
  <si>
    <t>Explain descriptive part.</t>
  </si>
  <si>
    <t>Use ESPMini to work with names</t>
  </si>
  <si>
    <t>Create paImported</t>
  </si>
  <si>
    <t>Modify range of paImported with Point buttons (use Ctrl and Shift)</t>
  </si>
  <si>
    <t>Filter to show active sheet names</t>
  </si>
  <si>
    <t>Double-click cInputs to select range</t>
  </si>
  <si>
    <t>Click Edit/View button with Ctrl to view corners.</t>
  </si>
  <si>
    <t>Explain how #REF! names occur and delete.</t>
  </si>
  <si>
    <t>Funding</t>
  </si>
  <si>
    <t>£</t>
  </si>
  <si>
    <t>$</t>
  </si>
  <si>
    <t xml:space="preserve">Funding </t>
  </si>
  <si>
    <t>Shares</t>
  </si>
  <si>
    <t>Reserves</t>
  </si>
  <si>
    <t>P&amp;L account</t>
  </si>
  <si>
    <t>Translation difference</t>
  </si>
  <si>
    <t>Total</t>
  </si>
  <si>
    <t>Depreciation</t>
  </si>
  <si>
    <t>Blank sheet</t>
  </si>
  <si>
    <t>Capital Expenditure</t>
  </si>
  <si>
    <t>Longterm Loans</t>
  </si>
  <si>
    <t>Heading</t>
  </si>
  <si>
    <t>Text</t>
  </si>
  <si>
    <t>ShortTerm Loans</t>
  </si>
  <si>
    <t>Various rates</t>
  </si>
  <si>
    <t>Interest Rates</t>
  </si>
  <si>
    <t>90-day</t>
  </si>
  <si>
    <t>60-day</t>
  </si>
  <si>
    <t>30-day</t>
  </si>
  <si>
    <t>Overnight</t>
  </si>
  <si>
    <t>Important Rates</t>
  </si>
  <si>
    <t>Important Rates2</t>
  </si>
  <si>
    <t>Important Rates3</t>
  </si>
  <si>
    <t>Exchange rates</t>
  </si>
  <si>
    <t>Current period end</t>
  </si>
  <si>
    <t>Year average</t>
  </si>
  <si>
    <t>Year start</t>
  </si>
  <si>
    <t>Historic rate</t>
  </si>
  <si>
    <t>OtherFixedCostSSHE</t>
  </si>
  <si>
    <t>Other G&amp;A - Management</t>
  </si>
  <si>
    <t>SalaryWageTotalMGMT</t>
  </si>
  <si>
    <t>FringeBenefitsMGMT</t>
  </si>
  <si>
    <t>BonusMGMT</t>
  </si>
  <si>
    <t>DepreciationChargeMGMT</t>
  </si>
  <si>
    <t>Aggregatations of values above</t>
  </si>
  <si>
    <t>Calculated with percent splits.</t>
  </si>
  <si>
    <t>Database</t>
  </si>
  <si>
    <t>IcoSalHOT928858</t>
  </si>
  <si>
    <t>IcoSalHOT928950_945</t>
  </si>
  <si>
    <t>IcoSalHOT928949</t>
  </si>
  <si>
    <t>IcoSalHOT928952</t>
  </si>
  <si>
    <t xml:space="preserve">Indonesia </t>
  </si>
  <si>
    <t>IcoSalHOT928953</t>
  </si>
  <si>
    <t>IcoSalHOT929594</t>
  </si>
  <si>
    <t>Profit and tax</t>
  </si>
  <si>
    <t>Profit before tax</t>
  </si>
  <si>
    <t>ProfitBeforeTaxHOT</t>
  </si>
  <si>
    <t>ProfitBeforeTaxLIQ</t>
  </si>
  <si>
    <t>ProfitBeforeTaxSOL</t>
  </si>
  <si>
    <t>ProfitBeforeTaxSSP</t>
  </si>
  <si>
    <t>ProfitBeforeTaxFS</t>
  </si>
  <si>
    <t>ProfitBeforeTaxIS</t>
  </si>
  <si>
    <t>90-85-643000-00Dup</t>
  </si>
  <si>
    <t>Tax</t>
  </si>
  <si>
    <t>90-85-643000-00HOT</t>
  </si>
  <si>
    <t>90-85-643000-00LIQ</t>
  </si>
  <si>
    <t>90-85-643000-00SOL</t>
  </si>
  <si>
    <t>90-85-643000-00SSP</t>
  </si>
  <si>
    <t>90-85-643000-00FS</t>
  </si>
  <si>
    <t>90-85-643000-00IS</t>
  </si>
  <si>
    <t>SSP</t>
  </si>
  <si>
    <t>Posting_code</t>
  </si>
  <si>
    <t>-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</si>
  <si>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</si>
  <si>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</si>
  <si>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</si>
  <si>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</si>
  <si>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</si>
  <si>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</si>
  <si>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</si>
  <si>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</si>
  <si>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</si>
  <si>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</si>
  <si>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</si>
  <si>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</si>
  <si>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</si>
  <si>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FY</t>
  </si>
  <si>
    <t>PL single month values, BS balances --&gt;</t>
  </si>
  <si>
    <t>Imported data</t>
  </si>
  <si>
    <t>01-95-299999-00</t>
  </si>
  <si>
    <t>Stat Clear     PROD - Clearing</t>
  </si>
  <si>
    <t>01-95-399999-00</t>
  </si>
  <si>
    <t>Stat Clear     HCNT - Clearing</t>
  </si>
  <si>
    <t>01-95-499999-00</t>
  </si>
  <si>
    <t>Stat Clear     SALE - Clearing</t>
  </si>
  <si>
    <t>05-20-510000-00</t>
  </si>
  <si>
    <t>05-20-510005-00</t>
  </si>
  <si>
    <t>05-20-510030-00</t>
  </si>
  <si>
    <t>05-20-510040-00</t>
  </si>
  <si>
    <t>05-20-510050-00</t>
  </si>
  <si>
    <t>05-25-601005-00</t>
  </si>
  <si>
    <t>05-25-601010-00</t>
  </si>
  <si>
    <t>05-25-601015-00</t>
  </si>
  <si>
    <t>05-25-601020-00</t>
  </si>
  <si>
    <t>05-25-601023-00</t>
  </si>
  <si>
    <t>05-25-601025-00</t>
  </si>
  <si>
    <t>05-25-601028-00</t>
  </si>
  <si>
    <t>05-25-601030-00</t>
  </si>
  <si>
    <t>05-25-601033-00</t>
  </si>
  <si>
    <t>05-25-601034-00</t>
  </si>
  <si>
    <t>05-25-601035-00</t>
  </si>
  <si>
    <t>05-25-601040-00</t>
  </si>
  <si>
    <t>05-25-601045-00</t>
  </si>
  <si>
    <t>05-25-601050-00</t>
  </si>
  <si>
    <t>05-25-601054-00</t>
  </si>
  <si>
    <t>05-25-601056-00</t>
  </si>
  <si>
    <t>05-25-601060-00</t>
  </si>
  <si>
    <t>05-25-601065-00</t>
  </si>
  <si>
    <t>05-25-601070-00</t>
  </si>
  <si>
    <t>05-25-601075-00</t>
  </si>
  <si>
    <t>05-25-601080-00</t>
  </si>
  <si>
    <t>05-25-601083-00</t>
  </si>
  <si>
    <t>05-25-601085-00</t>
  </si>
  <si>
    <t>05-30-602000-00</t>
  </si>
  <si>
    <t>05-30-602005-00</t>
  </si>
  <si>
    <t>05-35-603005-00</t>
  </si>
  <si>
    <t>05-35-603010-00</t>
  </si>
  <si>
    <t>05-35-603040-00</t>
  </si>
  <si>
    <t>05-35-603045-00</t>
  </si>
  <si>
    <t>05-35-603080-00</t>
  </si>
  <si>
    <t>05-35-603090-00</t>
  </si>
  <si>
    <t>05-35-603140-00</t>
  </si>
  <si>
    <t>05-35-603145-00</t>
  </si>
  <si>
    <t>05-35-603150-00</t>
  </si>
  <si>
    <t>05-35-603155-00</t>
  </si>
  <si>
    <t>05-35-603165-00</t>
  </si>
  <si>
    <t>05-35-606000-00</t>
  </si>
  <si>
    <t>05-35-606520-00</t>
  </si>
  <si>
    <t>05-35-606540-00</t>
  </si>
  <si>
    <t>05-35-606664-00</t>
  </si>
  <si>
    <t>05-35-606665-00</t>
  </si>
  <si>
    <t>05-35-606666-00</t>
  </si>
  <si>
    <t>05-50-603090-00</t>
  </si>
  <si>
    <t>05-50-603105-00</t>
  </si>
  <si>
    <t>05-50-603110-00</t>
  </si>
  <si>
    <t>05-50-603115-00</t>
  </si>
  <si>
    <t>05-50-603120-00</t>
  </si>
  <si>
    <t>05-50-603125-00</t>
  </si>
  <si>
    <t>Bonus</t>
  </si>
  <si>
    <t>05-50-603135-00</t>
  </si>
  <si>
    <t>05-50-603140-00</t>
  </si>
  <si>
    <t>05-50-603145-00</t>
  </si>
  <si>
    <t>05-50-603155-00</t>
  </si>
  <si>
    <t>05-50-603165-00</t>
  </si>
  <si>
    <t>05-50-603170-00</t>
  </si>
  <si>
    <t>05-50-603175-00</t>
  </si>
  <si>
    <t>05-50-606000-00</t>
  </si>
  <si>
    <t>05-50-606300-00</t>
  </si>
  <si>
    <t>Termination</t>
  </si>
  <si>
    <t>05-50-606603-00</t>
  </si>
  <si>
    <t>05-50-606610-00</t>
  </si>
  <si>
    <t>05-50-606612-00</t>
  </si>
  <si>
    <t>05-50-606622-00</t>
  </si>
  <si>
    <t>05-50-606624-00</t>
  </si>
  <si>
    <t>05-50-606626-00</t>
  </si>
  <si>
    <t>05-50-606628-00</t>
  </si>
  <si>
    <t>05-50-606629-00</t>
  </si>
  <si>
    <t>05-50-606634-00</t>
  </si>
  <si>
    <t>TravelEntertain</t>
  </si>
  <si>
    <t>05-50-606635-00</t>
  </si>
  <si>
    <t>05-50-606636-00</t>
  </si>
  <si>
    <t>05-50-606642-00</t>
  </si>
  <si>
    <t>05-50-606646-00</t>
  </si>
  <si>
    <t>05-50-606652-00</t>
  </si>
  <si>
    <t>05-50-606654-00</t>
  </si>
  <si>
    <t>05-50-606656-00</t>
  </si>
  <si>
    <t>05-50-606657-00</t>
  </si>
  <si>
    <t>05-50-606658-00</t>
  </si>
  <si>
    <t>05-50-606660-00</t>
  </si>
  <si>
    <t>05-50-606662-00</t>
  </si>
  <si>
    <t>05-50-606666-00</t>
  </si>
  <si>
    <t>05-50-606668-00</t>
  </si>
  <si>
    <t>05-50-606670-00</t>
  </si>
  <si>
    <t>05-50-606672-00</t>
  </si>
  <si>
    <t>05-50-606675-00</t>
  </si>
  <si>
    <t>05-50-606676-00</t>
  </si>
  <si>
    <t>05-50-606680-00</t>
  </si>
  <si>
    <t>05-50-606682-00</t>
  </si>
  <si>
    <t>05-50-606683-00</t>
  </si>
  <si>
    <t>05-50-606684-00</t>
  </si>
  <si>
    <t>05-50-606690-00</t>
  </si>
  <si>
    <t>05-50-606692-00</t>
  </si>
  <si>
    <t>05-50-606694-00</t>
  </si>
  <si>
    <t>05-50-606696-00</t>
  </si>
  <si>
    <t>05-50-606698-00</t>
  </si>
  <si>
    <t>05-50-606699-00</t>
  </si>
  <si>
    <t>05-50-606700-00</t>
  </si>
  <si>
    <t>05-50-606800-00</t>
  </si>
  <si>
    <t>05-85-611000-00</t>
  </si>
  <si>
    <t>05-85-611300-00</t>
  </si>
  <si>
    <t>05-85-614300-00</t>
  </si>
  <si>
    <t>05-85-615000-00</t>
  </si>
  <si>
    <t>05-85-615100-00</t>
  </si>
  <si>
    <t>05-85-615400-00</t>
  </si>
  <si>
    <t>05-85-616000-00</t>
  </si>
  <si>
    <t>05-85-621200-00</t>
  </si>
  <si>
    <t>05-85-621300-00</t>
  </si>
  <si>
    <t>05-85-621600-00</t>
  </si>
  <si>
    <t>05-85-621700-00</t>
  </si>
  <si>
    <t>05-85-623000-00</t>
  </si>
  <si>
    <t>05-85-644600-00</t>
  </si>
  <si>
    <t>05-95-100001-00</t>
  </si>
  <si>
    <t>05-95-100020-00</t>
  </si>
  <si>
    <t>05-95-104000-00</t>
  </si>
  <si>
    <t>05-95-105000-00</t>
  </si>
  <si>
    <t>05-95-110000-00</t>
  </si>
  <si>
    <t>05-95-120000-00</t>
  </si>
  <si>
    <t>05-95-130000-00</t>
  </si>
  <si>
    <t>05-95-204000-00</t>
  </si>
  <si>
    <t>05-95-205000-00</t>
  </si>
  <si>
    <t>05-95-206000-00</t>
  </si>
  <si>
    <t>05-95-400000-00</t>
  </si>
  <si>
    <t>10-20-510000-00</t>
  </si>
  <si>
    <t xml:space="preserve">LIQ-SALE-Sales-3rd Party      </t>
  </si>
  <si>
    <t>LIQ</t>
  </si>
  <si>
    <t>10-20-510005-00</t>
  </si>
  <si>
    <t xml:space="preserve">LIQ-SALE-Sales-IC             </t>
  </si>
  <si>
    <t>10-20-510030-00</t>
  </si>
  <si>
    <t xml:space="preserve">LIQ-SALE-Sales-Adj Sundry     </t>
  </si>
  <si>
    <t>10-20-510040-00</t>
  </si>
  <si>
    <t xml:space="preserve">LIQ-SALE-Sales-Rebates        </t>
  </si>
  <si>
    <t>10-20-510050-00</t>
  </si>
  <si>
    <t xml:space="preserve">LIQ-SALE-Trade Bill Charges   </t>
  </si>
  <si>
    <t>10-25-601005-00</t>
  </si>
  <si>
    <t xml:space="preserve">LIQ-RMCC-Sales-Raw/PackMat    </t>
  </si>
  <si>
    <t>10-25-601010-00</t>
  </si>
  <si>
    <t xml:space="preserve">LIQ-RMCC-COS-Raw/PackMat      </t>
  </si>
  <si>
    <t>10-25-601015-00</t>
  </si>
  <si>
    <t xml:space="preserve">LIQ-RMCC-COS-3rd Party        </t>
  </si>
  <si>
    <t>10-25-601020-00</t>
  </si>
  <si>
    <t xml:space="preserve">LIQ-RMCC-COS-IC               </t>
  </si>
  <si>
    <t>10-25-601023-00</t>
  </si>
  <si>
    <t xml:space="preserve">LIQ-RMCC-COS-adjustment       </t>
  </si>
  <si>
    <t>10-25-601025-00</t>
  </si>
  <si>
    <t xml:space="preserve">LIQ-RMCC-Air Freight Inwrd    </t>
  </si>
  <si>
    <t>10-25-601028-00</t>
  </si>
  <si>
    <t xml:space="preserve">LIQ-RMCC-Demurrage            </t>
  </si>
  <si>
    <t>10-25-601030-00</t>
  </si>
  <si>
    <t xml:space="preserve">LIQ-RMCC-Dumped               </t>
  </si>
  <si>
    <t>10-25-601033-00</t>
  </si>
  <si>
    <t xml:space="preserve">LIQ-RMCC-Dump-SLOB RM&amp;FG      </t>
  </si>
  <si>
    <t>10-25-601034-00</t>
  </si>
  <si>
    <t xml:space="preserve">LIQ-RMCC-Dump-Trial Materials </t>
  </si>
  <si>
    <t>10-25-601035-00</t>
  </si>
  <si>
    <t xml:space="preserve">LIQ-RMCC-Stocktake Adj        </t>
  </si>
  <si>
    <t>10-25-601040-00</t>
  </si>
  <si>
    <t xml:space="preserve">LIQ-RMCC-Packaging Sundry     </t>
  </si>
  <si>
    <t>10-25-601045-00</t>
  </si>
  <si>
    <t>LIQ-RMCC-Micro Test/Fumigation</t>
  </si>
  <si>
    <t>10-25-601050-00</t>
  </si>
  <si>
    <t>10-25-601054-00</t>
  </si>
  <si>
    <t xml:space="preserve">LIQ-RMCC-Product Trials-Mfg   </t>
  </si>
  <si>
    <t>10-25-601056-00</t>
  </si>
  <si>
    <t>LIQ-RMCC-Product Trials-Import</t>
  </si>
  <si>
    <t>10-25-601060-00</t>
  </si>
  <si>
    <t xml:space="preserve">LIQ-RMCC-Obsolete Stock       </t>
  </si>
  <si>
    <t>10-25-601065-00</t>
  </si>
  <si>
    <t xml:space="preserve">LIQ-RMCC-Offgrade             </t>
  </si>
  <si>
    <t>10-25-601070-00</t>
  </si>
  <si>
    <t xml:space="preserve">LIQ-RMCC-Variance-FX          </t>
  </si>
  <si>
    <t>10-25-601075-00</t>
  </si>
  <si>
    <t xml:space="preserve">LIQ-RMCC-Variance-Price       </t>
  </si>
  <si>
    <t>10-25-601080-00</t>
  </si>
  <si>
    <t xml:space="preserve">LIQ-RMCC-Movement-Price       </t>
  </si>
  <si>
    <t>10-25-601083-00</t>
  </si>
  <si>
    <t xml:space="preserve">LIQ-RMCC-Fuel Surcharge       </t>
  </si>
  <si>
    <t>10-25-601085-00</t>
  </si>
  <si>
    <t xml:space="preserve">LIQ-RMCC-Rebates              </t>
  </si>
  <si>
    <t>10-30-602000-00</t>
  </si>
  <si>
    <t xml:space="preserve">LIQ-FRGT-Freight Costs        </t>
  </si>
  <si>
    <t>10-30-602005-00</t>
  </si>
  <si>
    <t>LIQ-FRGT-Freight Fuel Surcharg</t>
  </si>
  <si>
    <t>10-35-603005-00</t>
  </si>
  <si>
    <t xml:space="preserve">LIQ-FNSW-D/Lab-Ordinary       </t>
  </si>
  <si>
    <t>10-35-603010-00</t>
  </si>
  <si>
    <t xml:space="preserve">LIQ-FNSW-D/Lab-Ordinary-AL    </t>
  </si>
  <si>
    <t>10-35-603040-00</t>
  </si>
  <si>
    <t xml:space="preserve">LIQ-FNSW-D/Lab-Prd Plan       </t>
  </si>
  <si>
    <t>10-35-603045-00</t>
  </si>
  <si>
    <t xml:space="preserve">LIQ-FNSW-D/Lab-Prd Plan-AL    </t>
  </si>
  <si>
    <t>10-35-603060-00</t>
  </si>
  <si>
    <t xml:space="preserve">LIQ-FNSW-D/Lab-Services       </t>
  </si>
  <si>
    <t>10-35-603065-00</t>
  </si>
  <si>
    <t xml:space="preserve">LIQ-FNSW-D/Lab-Services-AL    </t>
  </si>
  <si>
    <t>10-35-603080-00</t>
  </si>
  <si>
    <t xml:space="preserve">LIQ-FNSW-D/Lab-Contract       </t>
  </si>
  <si>
    <t>10-35-603090-00</t>
  </si>
  <si>
    <t xml:space="preserve">LIQ-FNSW-D/Lab-Overtime       </t>
  </si>
  <si>
    <t>10-35-603140-00</t>
  </si>
  <si>
    <t xml:space="preserve">LIQ-FNSW-LSL                  </t>
  </si>
  <si>
    <t>10-35-603145-00</t>
  </si>
  <si>
    <t xml:space="preserve">LIQ-FNSW-Payroll Tax          </t>
  </si>
  <si>
    <t>10-35-603150-00</t>
  </si>
  <si>
    <t>LIQ-FNSW-Income Protection Ins</t>
  </si>
  <si>
    <t>10-35-603155-00</t>
  </si>
  <si>
    <t xml:space="preserve">LIQ-FNSW-Superannuation       </t>
  </si>
  <si>
    <t>10-35-603165-00</t>
  </si>
  <si>
    <t xml:space="preserve">LIQ-FNSW-Workers Comp         </t>
  </si>
  <si>
    <t>10-35-606000-00</t>
  </si>
  <si>
    <t xml:space="preserve">LIQ-FNSW-Depreciation Chg     </t>
  </si>
  <si>
    <t>10-35-606520-00</t>
  </si>
  <si>
    <t xml:space="preserve">LIQ-FNSW-Filters              </t>
  </si>
  <si>
    <t>10-35-606540-00</t>
  </si>
  <si>
    <t xml:space="preserve">LIQ-FNSW-Supplies             </t>
  </si>
  <si>
    <t>10-35-606664-00</t>
  </si>
  <si>
    <t xml:space="preserve">LIQ-FNSW-R&amp;M-Building         </t>
  </si>
  <si>
    <t>10-35-606665-00</t>
  </si>
  <si>
    <t xml:space="preserve">LIQ-FNSW-R&amp;M-P&amp;E              </t>
  </si>
  <si>
    <t>10-35-606666-00</t>
  </si>
  <si>
    <t xml:space="preserve">LIQ-FNSW-R&amp;M-Other            </t>
  </si>
  <si>
    <t>10-40-603005-00</t>
  </si>
  <si>
    <t xml:space="preserve">LIQ-FVIC-D/Lab-Ordinary       </t>
  </si>
  <si>
    <t>10-40-603010-00</t>
  </si>
  <si>
    <t xml:space="preserve">LIQ-FVIC-D/Lab-Ordinary-AL    </t>
  </si>
  <si>
    <t>10-40-603080-00</t>
  </si>
  <si>
    <t xml:space="preserve">LIQ-FVIC-D/Lab-Contract       </t>
  </si>
  <si>
    <t>10-40-603140-00</t>
  </si>
  <si>
    <t xml:space="preserve">LIQ-FVIC-LSL                  </t>
  </si>
  <si>
    <t>10-40-603145-00</t>
  </si>
  <si>
    <t xml:space="preserve">LIQ-FVIC-Payroll Tax          </t>
  </si>
  <si>
    <t>10-40-603150-00</t>
  </si>
  <si>
    <t>LIQ-FVIC-Income Protection Ins</t>
  </si>
  <si>
    <t>10-40-603155-00</t>
  </si>
  <si>
    <t xml:space="preserve">LIQ-FVIC-Superannuation       </t>
  </si>
  <si>
    <t>10-40-603165-00</t>
  </si>
  <si>
    <t xml:space="preserve">LIQ-FVIC-Workers Comp         </t>
  </si>
  <si>
    <t>10-40-606000-00</t>
  </si>
  <si>
    <t xml:space="preserve">LIQ-FVIC-Depreciation Chg     </t>
  </si>
  <si>
    <t>10-40-606520-00</t>
  </si>
  <si>
    <t xml:space="preserve">LIQ-FVIC-Filters              </t>
  </si>
  <si>
    <t>10-40-606540-00</t>
  </si>
  <si>
    <t xml:space="preserve">LIQ-FVIC-Supplies             </t>
  </si>
  <si>
    <t>10-40-606664-00</t>
  </si>
  <si>
    <t xml:space="preserve">LIQ-FVIC-R&amp;M-Building         </t>
  </si>
  <si>
    <t>10-40-606665-00</t>
  </si>
  <si>
    <t xml:space="preserve">LIQ-FVIC-R&amp;M-P&amp;E              </t>
  </si>
  <si>
    <t>10-40-606666-00</t>
  </si>
  <si>
    <t xml:space="preserve">LIQ-FVIC-R&amp;M-Other            </t>
  </si>
  <si>
    <t>10-50-603090-00</t>
  </si>
  <si>
    <t xml:space="preserve">LIQ-SELL-Overtime             </t>
  </si>
  <si>
    <t>10-50-603105-00</t>
  </si>
  <si>
    <t xml:space="preserve">LIQ-SELL-Salaries             </t>
  </si>
  <si>
    <t>10-50-603110-00</t>
  </si>
  <si>
    <t xml:space="preserve">LIQ-SELL-Salaries-AL          </t>
  </si>
  <si>
    <t>10-50-603115-00</t>
  </si>
  <si>
    <t xml:space="preserve">LIQ-SELL-Salary-CustSv        </t>
  </si>
  <si>
    <t>10-50-603120-00</t>
  </si>
  <si>
    <t xml:space="preserve">LIQ-SELL-Salary-CustSv-AL     </t>
  </si>
  <si>
    <t>10-50-603125-00</t>
  </si>
  <si>
    <t xml:space="preserve">LIQ-SELL-Bonus                </t>
  </si>
  <si>
    <t>10-50-603135-00</t>
  </si>
  <si>
    <t xml:space="preserve">LIQ-SELL-Fringe Benefits Tax  </t>
  </si>
  <si>
    <t>10-50-603140-00</t>
  </si>
  <si>
    <t xml:space="preserve">LIQ-SELL-LSL                  </t>
  </si>
  <si>
    <t>10-50-603145-00</t>
  </si>
  <si>
    <t xml:space="preserve">LIQ-SELL-Payroll Tax          </t>
  </si>
  <si>
    <t>10-50-603155-00</t>
  </si>
  <si>
    <t xml:space="preserve">LIQ-SELL-Superannuation       </t>
  </si>
  <si>
    <t>10-50-603165-00</t>
  </si>
  <si>
    <t xml:space="preserve">LIQ-SELL-Workers Comp         </t>
  </si>
  <si>
    <t>10-50-603170-00</t>
  </si>
  <si>
    <t xml:space="preserve">LIQ-SELL-Contract Labour      </t>
  </si>
  <si>
    <t>10-50-603175-00</t>
  </si>
  <si>
    <t xml:space="preserve">LIQ-SELL-Staff Relocation     </t>
  </si>
  <si>
    <t>10-50-606000-00</t>
  </si>
  <si>
    <t xml:space="preserve">LIQ-SELL-Depreciation Chg     </t>
  </si>
  <si>
    <t>10-50-606300-00</t>
  </si>
  <si>
    <t xml:space="preserve">LIQ-SELL-Termination          </t>
  </si>
  <si>
    <t>10-50-606603-00</t>
  </si>
  <si>
    <t xml:space="preserve">LIQ-SELL-Advertising          </t>
  </si>
  <si>
    <t>10-50-606610-00</t>
  </si>
  <si>
    <t xml:space="preserve">LIQ-SELL-Claims               </t>
  </si>
  <si>
    <t>10-50-606612-00</t>
  </si>
  <si>
    <t xml:space="preserve">LIQ-SELL-Cleaning             </t>
  </si>
  <si>
    <t>10-50-606622-00</t>
  </si>
  <si>
    <t xml:space="preserve">LIQ-SELL-Conference Costs     </t>
  </si>
  <si>
    <t>10-50-606624-00</t>
  </si>
  <si>
    <t xml:space="preserve">LIQ-SELL-Consultant Fees      </t>
  </si>
  <si>
    <t>10-50-606626-00</t>
  </si>
  <si>
    <t xml:space="preserve">LIQ-SELL-Courier Costs        </t>
  </si>
  <si>
    <t>10-50-606628-00</t>
  </si>
  <si>
    <t xml:space="preserve">LIQ-SELL-Debt Collection      </t>
  </si>
  <si>
    <t>10-50-606629-00</t>
  </si>
  <si>
    <t xml:space="preserve">LIQ-SELL-Discounts            </t>
  </si>
  <si>
    <t>10-50-606634-00</t>
  </si>
  <si>
    <t xml:space="preserve">LIQ-SELL-Employee FBT Exp     </t>
  </si>
  <si>
    <t>10-50-606635-00</t>
  </si>
  <si>
    <t>Other G&amp;A - Customer Service Stodge</t>
  </si>
  <si>
    <t>Customer Service Stodge</t>
  </si>
  <si>
    <t>STO (Asia) Pte Ltd</t>
  </si>
  <si>
    <t>STO UK</t>
  </si>
  <si>
    <t>STO Thailand</t>
  </si>
  <si>
    <t>STO Gmbh</t>
  </si>
  <si>
    <t>STO Taiwan</t>
  </si>
  <si>
    <t>STO Malaysia</t>
  </si>
  <si>
    <t>STO Malaysia USD</t>
  </si>
  <si>
    <t>STO-Kanebo</t>
  </si>
  <si>
    <t>STO Shanghai</t>
  </si>
  <si>
    <t>STO US - North Carolina</t>
  </si>
  <si>
    <t>STO - Finderne NJ US</t>
  </si>
  <si>
    <t>STO South Korea</t>
  </si>
  <si>
    <t>STO Hong Kong</t>
  </si>
  <si>
    <t>STO South Africa</t>
  </si>
  <si>
    <t>STO AB Sweden</t>
  </si>
  <si>
    <t>STO India</t>
  </si>
  <si>
    <t>STO USA</t>
  </si>
  <si>
    <t>STO SHANGHAI</t>
  </si>
  <si>
    <t>Actual month 12 (Dec-07)</t>
  </si>
  <si>
    <t>InterestIncomeBank</t>
  </si>
  <si>
    <t>InterestIncomePension</t>
  </si>
  <si>
    <t>InterestIncomeOther</t>
  </si>
  <si>
    <t>InterestIncomeICI</t>
  </si>
  <si>
    <t xml:space="preserve">GEN-OTFC-Tax Exp-Curr Yr      </t>
  </si>
  <si>
    <t>FS</t>
  </si>
  <si>
    <t>SSHE</t>
  </si>
  <si>
    <t xml:space="preserve">LIQ-SELL-Ent-Customer         </t>
  </si>
  <si>
    <t>10-50-606636-00</t>
  </si>
  <si>
    <t xml:space="preserve">LIQ-SELL-Ent-Employee         </t>
  </si>
  <si>
    <t>10-50-606642-00</t>
  </si>
  <si>
    <t xml:space="preserve">LIQ-SELL-General Expenses     </t>
  </si>
  <si>
    <t>10-50-606646-00</t>
  </si>
  <si>
    <t xml:space="preserve">LIQ-SELL-Insurance Costs      </t>
  </si>
  <si>
    <t>10-50-606652-00</t>
  </si>
  <si>
    <t xml:space="preserve">LIQ-SELL-Mobile Phones        </t>
  </si>
  <si>
    <t>10-50-606654-00</t>
  </si>
  <si>
    <t xml:space="preserve">LIQ-SELL-Motor Vehicle Exp    </t>
  </si>
  <si>
    <t>10-50-606656-00</t>
  </si>
  <si>
    <t xml:space="preserve">LIQ-SELL-Non Capital'd Exp    </t>
  </si>
  <si>
    <t>10-50-606657-00</t>
  </si>
  <si>
    <t xml:space="preserve">LIQ-SELL-Postage              </t>
  </si>
  <si>
    <t>10-50-606658-00</t>
  </si>
  <si>
    <t xml:space="preserve">LIQ-SELL-Print&amp;Stationary     </t>
  </si>
  <si>
    <t>10-50-606660-00</t>
  </si>
  <si>
    <t xml:space="preserve">LIQ-SELL-Product Testing      </t>
  </si>
  <si>
    <t>10-50-606662-00</t>
  </si>
  <si>
    <t xml:space="preserve">LIQ-SELL-Promotional Exp      </t>
  </si>
  <si>
    <t>10-50-606666-00</t>
  </si>
  <si>
    <t xml:space="preserve">LIQ-SELL-R&amp;M-Other            </t>
  </si>
  <si>
    <t>10-50-606668-00</t>
  </si>
  <si>
    <t xml:space="preserve">LIQ-SELL-Rental/Hire Exp      </t>
  </si>
  <si>
    <t>10-50-606670-00</t>
  </si>
  <si>
    <t xml:space="preserve">LIQ-SELL-Safety               </t>
  </si>
  <si>
    <t>10-50-606672-00</t>
  </si>
  <si>
    <t xml:space="preserve">LIQ-SELL-Samples              </t>
  </si>
  <si>
    <t>10-50-606675-00</t>
  </si>
  <si>
    <t xml:space="preserve">LIQ-SELL-Scrap Disposal       </t>
  </si>
  <si>
    <t>10-50-606676-00</t>
  </si>
  <si>
    <t xml:space="preserve">LIQ-SELL-Security             </t>
  </si>
  <si>
    <t>10-50-606680-00</t>
  </si>
  <si>
    <t xml:space="preserve">LIQ-SELL-Staff Recruitment    </t>
  </si>
  <si>
    <t>10-50-606682-00</t>
  </si>
  <si>
    <t xml:space="preserve">LIQ-SELL-Staff Training       </t>
  </si>
  <si>
    <t>10-50-606683-00</t>
  </si>
  <si>
    <t xml:space="preserve">LIQ-SELL-Staff Welfare        </t>
  </si>
  <si>
    <t>10-50-606684-00</t>
  </si>
  <si>
    <t xml:space="preserve">LIQ-SELL-Subs/M'ship/Jnls     </t>
  </si>
  <si>
    <t>10-50-606690-00</t>
  </si>
  <si>
    <t xml:space="preserve">LIQ-SELL-Telephone-F/Lines    </t>
  </si>
  <si>
    <t>10-50-606692-00</t>
  </si>
  <si>
    <t xml:space="preserve">LIQ-SELL-Trademarks           </t>
  </si>
  <si>
    <t>10-50-606694-00</t>
  </si>
  <si>
    <t xml:space="preserve">LIQ-SELL-Travel-Local         </t>
  </si>
  <si>
    <t>10-50-606696-00</t>
  </si>
  <si>
    <t xml:space="preserve">LIQ-SELL-Travel-Overseas      </t>
  </si>
  <si>
    <t>10-50-606698-00</t>
  </si>
  <si>
    <t xml:space="preserve">LIQ-SELL-Warehousing Costs    </t>
  </si>
  <si>
    <t>10-50-606699-00</t>
  </si>
  <si>
    <t xml:space="preserve">LIQ-SELL-W/h Supplier Cons    </t>
  </si>
  <si>
    <t>10-50-606700-00</t>
  </si>
  <si>
    <t xml:space="preserve">LIQ-SELL-Agents Costs         </t>
  </si>
  <si>
    <t>10-50-606800-00</t>
  </si>
  <si>
    <t xml:space="preserve">LIQ-SELL-Bad Debts Expense    </t>
  </si>
  <si>
    <t>10-85-611000-00</t>
  </si>
  <si>
    <t xml:space="preserve">LIQ-OTFC-Regional Exps-FX     </t>
  </si>
  <si>
    <t>10-85-611300-00</t>
  </si>
  <si>
    <t xml:space="preserve">LIQ-OTFC-Regional Mgt Fees    </t>
  </si>
  <si>
    <t>10-85-614300-00</t>
  </si>
  <si>
    <t xml:space="preserve">LIQ-OTFC-Gain/Loss FA Disp    </t>
  </si>
  <si>
    <t>10-85-615000-00</t>
  </si>
  <si>
    <t xml:space="preserve">LIQ-OTFC-Oth Exp Trade-FX COS </t>
  </si>
  <si>
    <t>10-85-615100-00</t>
  </si>
  <si>
    <t>LIQ-OTFC-Oth Exp Trade-FX SELL</t>
  </si>
  <si>
    <t>10-85-615400-00</t>
  </si>
  <si>
    <t>LIQ-OTFC-Oth Exp Trade-FV Deri</t>
  </si>
  <si>
    <t>10-85-616000-00</t>
  </si>
  <si>
    <t>LIQ-OTFC-Misc Trade Exps - COS</t>
  </si>
  <si>
    <t>10-85-621200-00</t>
  </si>
  <si>
    <t>10-85-621300-00</t>
  </si>
  <si>
    <t>10-85-621600-00</t>
  </si>
  <si>
    <t>10-85-621700-00</t>
  </si>
  <si>
    <t>10-85-623000-00</t>
  </si>
  <si>
    <t xml:space="preserve">LIQ-OTFC-Royalty Expense      </t>
  </si>
  <si>
    <t>10-85-644600-00</t>
  </si>
  <si>
    <t xml:space="preserve">LIQ-OTFC-Acton Charges        </t>
  </si>
  <si>
    <t>10-95-100001-00</t>
  </si>
  <si>
    <t xml:space="preserve">Liquids        HRS-Mtnce      </t>
  </si>
  <si>
    <t>10-95-100010-00</t>
  </si>
  <si>
    <t>Liquids        HRS-Liq Trans t</t>
  </si>
  <si>
    <t>10-95-100020-00</t>
  </si>
  <si>
    <t xml:space="preserve">Liquids        HRS-HM T Mgt   </t>
  </si>
  <si>
    <t>10-95-101100-00</t>
  </si>
  <si>
    <t xml:space="preserve">Liquids        HRS-Adh Make   </t>
  </si>
  <si>
    <t>10-95-101200-00</t>
  </si>
  <si>
    <t xml:space="preserve">Liquids        HRS-Adh Fill   </t>
  </si>
  <si>
    <t>10-95-102100-00</t>
  </si>
  <si>
    <t xml:space="preserve">Liquids        HRS-Stud Make  </t>
  </si>
  <si>
    <t>10-95-102200-00</t>
  </si>
  <si>
    <t xml:space="preserve">Liquids        HRS-Stud Fill  </t>
  </si>
  <si>
    <t>10-95-103100-00</t>
  </si>
  <si>
    <t xml:space="preserve">Liquids        HRS-PVE Make   </t>
  </si>
  <si>
    <t>10-95-103200-00</t>
  </si>
  <si>
    <t xml:space="preserve">Liquids        HRS-PVE Fill   </t>
  </si>
  <si>
    <t>10-95-104000-00</t>
  </si>
  <si>
    <t xml:space="preserve">Liquids        HRS-Emelt      </t>
  </si>
  <si>
    <t>10-95-105000-00</t>
  </si>
  <si>
    <t xml:space="preserve">Liquids        HRS-Granules   </t>
  </si>
  <si>
    <t>10-95-110000-00</t>
  </si>
  <si>
    <t xml:space="preserve">Liquids        HRS-Overtime   </t>
  </si>
  <si>
    <t>10-95-120000-00</t>
  </si>
  <si>
    <t xml:space="preserve">Liquids        HRS-Casual     </t>
  </si>
  <si>
    <t>10-95-130000-00</t>
  </si>
  <si>
    <t>Code</t>
  </si>
  <si>
    <t>Open</t>
  </si>
  <si>
    <t>Period01</t>
  </si>
  <si>
    <t>Period02</t>
  </si>
  <si>
    <t>Period03</t>
  </si>
  <si>
    <t>Period04</t>
  </si>
  <si>
    <t>Period05</t>
  </si>
  <si>
    <t>Period06</t>
  </si>
  <si>
    <t>Period07</t>
  </si>
  <si>
    <t>Period08</t>
  </si>
  <si>
    <t>Period09</t>
  </si>
  <si>
    <t>Period10</t>
  </si>
  <si>
    <t>Period11</t>
  </si>
  <si>
    <t>Period12</t>
  </si>
  <si>
    <t>PeriodFY</t>
  </si>
  <si>
    <t>Titles used by formulae on other sheets</t>
  </si>
  <si>
    <t>Formula below</t>
  </si>
  <si>
    <t>Text file imported from ACCTRAN system</t>
  </si>
  <si>
    <t>All inputs for the model are in this area</t>
  </si>
  <si>
    <t>Data from other workbooks</t>
  </si>
  <si>
    <t xml:space="preserve">Liquids        HRS-Normal     </t>
  </si>
  <si>
    <t>10-95-201000-00</t>
  </si>
  <si>
    <t xml:space="preserve">Liquids        PROD - Adh     </t>
  </si>
  <si>
    <t>10-95-202000-00</t>
  </si>
  <si>
    <t xml:space="preserve">Liquids        PROD - Stud    </t>
  </si>
  <si>
    <t>10-95-203000-00</t>
  </si>
  <si>
    <t xml:space="preserve">Liquids        PROD - PVE     </t>
  </si>
  <si>
    <t>10-95-400000-00</t>
  </si>
  <si>
    <t xml:space="preserve">Liquids        SALE           </t>
  </si>
  <si>
    <t>15-20-510000-00</t>
  </si>
  <si>
    <t xml:space="preserve">SOL-SALE-Sales-3rd Party      </t>
  </si>
  <si>
    <t>SOL</t>
  </si>
  <si>
    <t>15-20-510005-00</t>
  </si>
  <si>
    <t xml:space="preserve">SOL-SALE-Sales-IC             </t>
  </si>
  <si>
    <t>15-20-510030-00</t>
  </si>
  <si>
    <t xml:space="preserve">SOL-SALE-Sales-Adj Sundry     </t>
  </si>
  <si>
    <t>15-20-510040-00</t>
  </si>
  <si>
    <t xml:space="preserve">SOL-SALE-Sales-Rebates        </t>
  </si>
  <si>
    <t>15-20-510050-00</t>
  </si>
  <si>
    <t xml:space="preserve">SOL-SALE-Trade Bill Charges   </t>
  </si>
  <si>
    <t>15-25-601005-00</t>
  </si>
  <si>
    <t xml:space="preserve">SOL-RMCC-Sales-Raw/PackMat    </t>
  </si>
  <si>
    <t>15-25-601010-00</t>
  </si>
  <si>
    <t xml:space="preserve">SOL-RMCC-COS-Raw/PackMat      </t>
  </si>
  <si>
    <t>15-25-601015-00</t>
  </si>
  <si>
    <t xml:space="preserve">SOL-RMCC-COS-3rd Party        </t>
  </si>
  <si>
    <t>15-25-601020-00</t>
  </si>
  <si>
    <t xml:space="preserve">SOL-RMCC-COS-IC               </t>
  </si>
  <si>
    <t>15-25-601023-00</t>
  </si>
  <si>
    <t xml:space="preserve">SOL-RMCC-COS-adjustment       </t>
  </si>
  <si>
    <t>15-25-601025-00</t>
  </si>
  <si>
    <t xml:space="preserve">SOL-RMCC-Air Freight Inwrd    </t>
  </si>
  <si>
    <t>15-25-601028-00</t>
  </si>
  <si>
    <t xml:space="preserve">SOL-RMCC-Demurrage            </t>
  </si>
  <si>
    <t>15-25-601030-00</t>
  </si>
  <si>
    <t xml:space="preserve">SOL-RMCC-Dumped               </t>
  </si>
  <si>
    <t>15-25-601033-00</t>
  </si>
  <si>
    <t xml:space="preserve">SOL-RMCC-Dump-SLOB RM&amp;FG      </t>
  </si>
  <si>
    <t>15-25-601034-00</t>
  </si>
  <si>
    <t xml:space="preserve">SOL-RMCC-Dump-Trial Materials </t>
  </si>
  <si>
    <t>15-25-601035-00</t>
  </si>
  <si>
    <t xml:space="preserve">SOL-RMCC-Stocktake Adj        </t>
  </si>
  <si>
    <t>15-25-601040-00</t>
  </si>
  <si>
    <t xml:space="preserve">SOL-RMCC-Packaging Sundry     </t>
  </si>
  <si>
    <t>15-25-601045-00</t>
  </si>
  <si>
    <t>SOL-RMCC-Micro Test/Fumigation</t>
  </si>
  <si>
    <t>15-25-601054-00</t>
  </si>
  <si>
    <t xml:space="preserve">SOL-RMCC-Product Trials-Mfg   </t>
  </si>
  <si>
    <t>15-25-601056-00</t>
  </si>
  <si>
    <t>SOL-RMCC-Product Trials-Import</t>
  </si>
  <si>
    <t>15-25-601060-00</t>
  </si>
  <si>
    <t xml:space="preserve">SOL-RMCC-Obsolete Stock       </t>
  </si>
  <si>
    <t>15-25-601065-00</t>
  </si>
  <si>
    <t xml:space="preserve">SOL-RMCC-Offgrade             </t>
  </si>
  <si>
    <t>15-25-601070-00</t>
  </si>
  <si>
    <t xml:space="preserve">SOL-RMCC-Variance-FX          </t>
  </si>
  <si>
    <t>15-25-601075-00</t>
  </si>
  <si>
    <t xml:space="preserve">SOL-RMCC-Variance-Price       </t>
  </si>
  <si>
    <t>15-25-601080-00</t>
  </si>
  <si>
    <t xml:space="preserve">SOL-RMCC-Movement-Price       </t>
  </si>
  <si>
    <t>15-25-601083-00</t>
  </si>
  <si>
    <t xml:space="preserve">SOL-RMCC-Fuel Surcharge       </t>
  </si>
  <si>
    <t>15-25-601085-00</t>
  </si>
  <si>
    <t xml:space="preserve">SOL-RMCC-Rebates              </t>
  </si>
  <si>
    <t>15-30-602000-00</t>
  </si>
  <si>
    <t xml:space="preserve">SOL-FRGT-Freight Costs        </t>
  </si>
  <si>
    <t>15-30-602005-00</t>
  </si>
  <si>
    <t>SOL-FRGT-Freight Fuel Surcharg</t>
  </si>
  <si>
    <t>15-40-603005-00</t>
  </si>
  <si>
    <t xml:space="preserve">SOL-FVIC-D/Lab-Ordinary       </t>
  </si>
  <si>
    <t>15-40-603010-00</t>
  </si>
  <si>
    <t xml:space="preserve">SOL-FVIC-D/Lab-Ordinary-AL    </t>
  </si>
  <si>
    <t>15-40-603080-00</t>
  </si>
  <si>
    <t xml:space="preserve">SOL-FVIC-D/Lab-Contract       </t>
  </si>
  <si>
    <t>15-40-603140-00</t>
  </si>
  <si>
    <t xml:space="preserve">SOL-FVIC-LSL                  </t>
  </si>
  <si>
    <t>15-40-603145-00</t>
  </si>
  <si>
    <t xml:space="preserve">SOL-FVIC-Payroll Tax          </t>
  </si>
  <si>
    <t>15-40-603150-00</t>
  </si>
  <si>
    <t>SOL-FVIC-Income Protection Ins</t>
  </si>
  <si>
    <t>15-40-603155-00</t>
  </si>
  <si>
    <t xml:space="preserve">SOL-FVIC-Superannuation       </t>
  </si>
  <si>
    <t>15-40-603165-00</t>
  </si>
  <si>
    <t xml:space="preserve">SOL-FVIC-Workers Comp         </t>
  </si>
  <si>
    <t>15-40-606000-00</t>
  </si>
  <si>
    <t xml:space="preserve">SOL-FVIC-Depreciation Chg     </t>
  </si>
  <si>
    <t>15-40-606520-00</t>
  </si>
  <si>
    <t xml:space="preserve">SOL-FVIC-Filters              </t>
  </si>
  <si>
    <t>15-40-606540-00</t>
  </si>
  <si>
    <t xml:space="preserve">SOL-FVIC-Supplies             </t>
  </si>
  <si>
    <t>15-40-606664-00</t>
  </si>
  <si>
    <t xml:space="preserve">SOL-FVIC-R&amp;M-Building         </t>
  </si>
  <si>
    <t>15-40-606665-00</t>
  </si>
  <si>
    <t xml:space="preserve">SOL-FVIC-R&amp;M-P&amp;E              </t>
  </si>
  <si>
    <t>15-40-606666-00</t>
  </si>
  <si>
    <t xml:space="preserve">SOL-FVIC-R&amp;M-Other            </t>
  </si>
  <si>
    <t>15-50-603090-00</t>
  </si>
  <si>
    <t xml:space="preserve">SOL-SELL-Overtime             </t>
  </si>
  <si>
    <t>15-50-603105-00</t>
  </si>
  <si>
    <t xml:space="preserve">SOL-SELL-Salaries             </t>
  </si>
  <si>
    <t>15-50-603110-00</t>
  </si>
  <si>
    <t xml:space="preserve">SOL-SELL-Salaries-AL          </t>
  </si>
  <si>
    <t>15-50-603115-00</t>
  </si>
  <si>
    <t xml:space="preserve">SOL-SELL-Salary-CustSv        </t>
  </si>
  <si>
    <t>15-50-603120-00</t>
  </si>
  <si>
    <t xml:space="preserve">SOL-SELL-Salary-CustSv-AL     </t>
  </si>
  <si>
    <t>15-50-603125-00</t>
  </si>
  <si>
    <t xml:space="preserve">SOL-SELL-Bonus                </t>
  </si>
  <si>
    <t>15-50-603135-00</t>
  </si>
  <si>
    <t xml:space="preserve">SOL-SELL-Fringe Benefits Tax  </t>
  </si>
  <si>
    <t>15-50-603140-00</t>
  </si>
  <si>
    <t xml:space="preserve">SOL-SELL-LSL                  </t>
  </si>
  <si>
    <t>15-50-603145-00</t>
  </si>
  <si>
    <t xml:space="preserve">SOL-SELL-Payroll Tax          </t>
  </si>
  <si>
    <t>15-50-603155-00</t>
  </si>
  <si>
    <t xml:space="preserve">SOL-SELL-Superannuation       </t>
  </si>
  <si>
    <t>15-50-603165-00</t>
  </si>
  <si>
    <t xml:space="preserve">SOL-SELL-Workers Comp         </t>
  </si>
  <si>
    <t>15-50-603170-00</t>
  </si>
  <si>
    <t xml:space="preserve">SOL-SELL-Contract Labour      </t>
  </si>
  <si>
    <t>15-50-603175-00</t>
  </si>
  <si>
    <t xml:space="preserve">SOL-SELL-Staff Relocation     </t>
  </si>
  <si>
    <t>15-50-606000-00</t>
  </si>
  <si>
    <t xml:space="preserve">SOL-SELL-Depreciation Chg     </t>
  </si>
  <si>
    <t>15-50-606300-00</t>
  </si>
  <si>
    <t xml:space="preserve">SOL-SELL-Termination          </t>
  </si>
  <si>
    <t>15-50-606603-00</t>
  </si>
  <si>
    <t xml:space="preserve">SOL-SELL-Advertising          </t>
  </si>
  <si>
    <t>15-50-606610-00</t>
  </si>
  <si>
    <t xml:space="preserve">SOL-SELL-Claims               </t>
  </si>
  <si>
    <t>15-50-606612-00</t>
  </si>
  <si>
    <t xml:space="preserve">SOL-SELL-Cleaning             </t>
  </si>
  <si>
    <t>15-50-606622-00</t>
  </si>
  <si>
    <t xml:space="preserve">SOL-SELL-Conference Costs     </t>
  </si>
  <si>
    <t>15-50-606624-00</t>
  </si>
  <si>
    <t xml:space="preserve">SOL-SELL-Consultant Fees      </t>
  </si>
  <si>
    <t>15-50-606626-00</t>
  </si>
  <si>
    <t xml:space="preserve">SOL-SELL-Courier Costs        </t>
  </si>
  <si>
    <t>15-50-606628-00</t>
  </si>
  <si>
    <t xml:space="preserve">SOL-SELL-Debt Collection      </t>
  </si>
  <si>
    <t>15-50-606629-00</t>
  </si>
  <si>
    <t xml:space="preserve">SOL-SELL-Discounts            </t>
  </si>
  <si>
    <t>15-50-606634-00</t>
  </si>
  <si>
    <t xml:space="preserve">SOL-SELL-Employee FBT Exp     </t>
  </si>
  <si>
    <t>15-50-606635-00</t>
  </si>
  <si>
    <t xml:space="preserve">SOL-SELL-Ent-Customer         </t>
  </si>
  <si>
    <t>15-50-606636-00</t>
  </si>
  <si>
    <t xml:space="preserve">SOL-SELL-Ent-Employee         </t>
  </si>
  <si>
    <t>15-50-606642-00</t>
  </si>
  <si>
    <t xml:space="preserve">SOL-SELL-General Expenses     </t>
  </si>
  <si>
    <t>15-50-606646-00</t>
  </si>
  <si>
    <t xml:space="preserve">SOL-SELL-Insurance Costs      </t>
  </si>
  <si>
    <t>15-50-606652-00</t>
  </si>
  <si>
    <t xml:space="preserve">SOL-SELL-Mobile Phones        </t>
  </si>
  <si>
    <t>15-50-606654-00</t>
  </si>
  <si>
    <t xml:space="preserve">SOL-SELL-Motor Vehicle Exp    </t>
  </si>
  <si>
    <t>15-50-606656-00</t>
  </si>
  <si>
    <t xml:space="preserve">SOL-SELL-Non Capital'd Exp    </t>
  </si>
  <si>
    <t>15-50-606657-00</t>
  </si>
  <si>
    <t xml:space="preserve">SOL-SELL-Postage              </t>
  </si>
  <si>
    <t>15-50-606658-00</t>
  </si>
  <si>
    <t xml:space="preserve">SOL-SELL-Print&amp;Stationary     </t>
  </si>
  <si>
    <t>15-50-606660-00</t>
  </si>
  <si>
    <t xml:space="preserve">SOL-SELL-Product Testing      </t>
  </si>
  <si>
    <t>15-50-606662-00</t>
  </si>
  <si>
    <t xml:space="preserve">SOL-SELL-Promotional Exp      </t>
  </si>
  <si>
    <t>15-50-606666-00</t>
  </si>
  <si>
    <t xml:space="preserve">SOL-SELL-R&amp;M-Other            </t>
  </si>
  <si>
    <t>15-50-606668-00</t>
  </si>
  <si>
    <t xml:space="preserve">SOL-SELL-Rental/Hire Exp      </t>
  </si>
  <si>
    <t>15-50-606670-00</t>
  </si>
  <si>
    <t xml:space="preserve">SOL-SELL-Safety               </t>
  </si>
  <si>
    <t>15-50-606672-00</t>
  </si>
  <si>
    <t xml:space="preserve">SOL-SELL-Samples              </t>
  </si>
  <si>
    <t>15-50-606675-00</t>
  </si>
  <si>
    <t xml:space="preserve">SOL-SELL-Scrap Disposal       </t>
  </si>
  <si>
    <t>15-50-606676-00</t>
  </si>
  <si>
    <t xml:space="preserve">SOL-SELL-Security             </t>
  </si>
  <si>
    <t>15-50-606680-00</t>
  </si>
  <si>
    <t xml:space="preserve">SOL-SELL-Staff Recruitment    </t>
  </si>
  <si>
    <t>15-50-606682-00</t>
  </si>
  <si>
    <t xml:space="preserve">SOL-SELL-Staff Training       </t>
  </si>
  <si>
    <t>15-50-606683-00</t>
  </si>
  <si>
    <t xml:space="preserve">SOL-SELL-Staff Welfare        </t>
  </si>
  <si>
    <t>15-50-606684-00</t>
  </si>
  <si>
    <t xml:space="preserve">SOL-SELL-Subs/M'ship/Jnls     </t>
  </si>
  <si>
    <t>15-50-606690-00</t>
  </si>
  <si>
    <t xml:space="preserve">SOL-SELL-Telephone-F/Lines    </t>
  </si>
  <si>
    <t>15-50-606692-00</t>
  </si>
  <si>
    <t xml:space="preserve">SOL-SELL-Trademarks           </t>
  </si>
  <si>
    <t>15-50-606694-00</t>
  </si>
  <si>
    <t xml:space="preserve">SOL-SELL-Travel-Local         </t>
  </si>
  <si>
    <t>15-50-606696-00</t>
  </si>
  <si>
    <t xml:space="preserve">SOL-SELL-Travel-Overseas      </t>
  </si>
  <si>
    <t>15-50-606698-00</t>
  </si>
  <si>
    <t xml:space="preserve">SOL-SELL-Warehousing Costs    </t>
  </si>
  <si>
    <t>15-50-606699-00</t>
  </si>
  <si>
    <t xml:space="preserve">SOL-SELL-W/h Supplier Cons    </t>
  </si>
  <si>
    <t>15-50-606700-00</t>
  </si>
  <si>
    <t xml:space="preserve">SOL-SELL-Agents Costs         </t>
  </si>
  <si>
    <t>15-50-606800-00</t>
  </si>
  <si>
    <t xml:space="preserve">SOL-SELL-Bad Debts Expense    </t>
  </si>
  <si>
    <t>15-85-611000-00</t>
  </si>
  <si>
    <t xml:space="preserve">SOL-OTFC-Regional Exps-FX     </t>
  </si>
  <si>
    <t>15-85-611300-00</t>
  </si>
  <si>
    <t xml:space="preserve">SOL-OTFC-Regional Mgt Fees    </t>
  </si>
  <si>
    <t>15-85-614300-00</t>
  </si>
  <si>
    <t xml:space="preserve">SOL-OTFC-Gain/Loss FA Disp    </t>
  </si>
  <si>
    <t>15-85-615000-00</t>
  </si>
  <si>
    <t xml:space="preserve">SOL-OTFC-Oth Exp Trade-FX COS </t>
  </si>
  <si>
    <t>15-85-615100-00</t>
  </si>
  <si>
    <t>SOL-OTFC-Oth Exp Trade-FX SELL</t>
  </si>
  <si>
    <t>15-85-615400-00</t>
  </si>
  <si>
    <t>SOL-OTFC-Oth Exp Trade-FV Deri</t>
  </si>
  <si>
    <t>15-85-616000-00</t>
  </si>
  <si>
    <t>SOL-OTFC-Misc Trade Exps - COS</t>
  </si>
  <si>
    <t>Inputs</t>
  </si>
  <si>
    <t>Adjustments</t>
  </si>
  <si>
    <t>IcoSalHOT928560</t>
  </si>
  <si>
    <t>Singapore</t>
  </si>
  <si>
    <t>Depr90-35-606000-00</t>
  </si>
  <si>
    <t>Tonnes</t>
  </si>
  <si>
    <t>TonnesHOT</t>
  </si>
  <si>
    <t>TonnesLIQ</t>
  </si>
  <si>
    <t>TonnesSOL</t>
  </si>
  <si>
    <t>TonnesSSP</t>
  </si>
  <si>
    <t>99-01-218255-00</t>
  </si>
  <si>
    <t xml:space="preserve">GEN-BSGE-Salaries Control     </t>
  </si>
  <si>
    <t>99-01-218267-00</t>
  </si>
  <si>
    <t>GEN-BSGE-Sup Fund Choice - Coy</t>
  </si>
  <si>
    <t>99-01-218273-00</t>
  </si>
  <si>
    <t>GEN-BSGE-Super-Def Benefit S/F</t>
  </si>
  <si>
    <t>99-01-218274-00</t>
  </si>
  <si>
    <t xml:space="preserve">GEN-BSGE-Super-Pension Asset  </t>
  </si>
  <si>
    <t>IS</t>
  </si>
  <si>
    <t xml:space="preserve">GEN-FNSW-Depreciation Chg     </t>
  </si>
  <si>
    <t>BuildingsFACTSSP</t>
  </si>
  <si>
    <t>Buildings-SSP</t>
  </si>
  <si>
    <t>BuildingsFACTFS</t>
  </si>
  <si>
    <t>Buildings-FS</t>
  </si>
  <si>
    <t>BuildingsFACTIS</t>
  </si>
  <si>
    <t>Buildings-IS</t>
  </si>
  <si>
    <t>OtherRMFACTHOT</t>
  </si>
  <si>
    <t>OtherRMFACTLIQ</t>
  </si>
  <si>
    <t>Other repairs and maintenance-LIQ</t>
  </si>
  <si>
    <t>OtherRMFACTSOL</t>
  </si>
  <si>
    <t>Other repairs and maintenance-SOL</t>
  </si>
  <si>
    <t>OtherRMFACTSSP</t>
  </si>
  <si>
    <t>Other repairs and maintenance-SSP</t>
  </si>
  <si>
    <t>OtherRMFACTFS</t>
  </si>
  <si>
    <t>Other repairs and maintenance-FS</t>
  </si>
  <si>
    <t>OtherRMFACTIS</t>
  </si>
  <si>
    <t>Other repairs and maintenance-IS</t>
  </si>
  <si>
    <t>RentInsurTaxUtilFACTHOT</t>
  </si>
  <si>
    <t>RentInsurTaxUtilFACTLIQ</t>
  </si>
  <si>
    <t>Rent, Insurance, Tax and Utilities-LIQ</t>
  </si>
  <si>
    <t>RentInsurTaxUtilFACTSOL</t>
  </si>
  <si>
    <t>Rent, Insurance, Tax and Utilities-SOL</t>
  </si>
  <si>
    <t>RentInsurTaxUtilFACTSSP</t>
  </si>
  <si>
    <t>Rent, Insurance, Tax and Utilities-SSP</t>
  </si>
  <si>
    <t>RentInsurTaxUtilFACTFS</t>
  </si>
  <si>
    <t>Rent, Insurance, Tax and Utilities-FS</t>
  </si>
  <si>
    <t>RentInsurTaxUtilFACTIS</t>
  </si>
  <si>
    <t>Rent, Insurance, Tax and Utilities-IS</t>
  </si>
  <si>
    <t>TravelEntertainFACTHOT</t>
  </si>
  <si>
    <t>TravelEntertainFACTLIQ</t>
  </si>
  <si>
    <t>Travel and entertainment-LIQ</t>
  </si>
  <si>
    <t>TravelEntertainFACTSOL</t>
  </si>
  <si>
    <t>Travel and entertainment-SOL</t>
  </si>
  <si>
    <t>TravelEntertainFACTSSP</t>
  </si>
  <si>
    <t>Travel and entertainment-SSP</t>
  </si>
  <si>
    <t>TravelEntertainFACTFS</t>
  </si>
  <si>
    <t>Travel and entertainment-FS</t>
  </si>
  <si>
    <t>TravelEntertainFACTIS</t>
  </si>
  <si>
    <t>Travel and entertainment-IS</t>
  </si>
  <si>
    <t>TerminationFACTHOT</t>
  </si>
  <si>
    <t>TerminationFACTLIQ</t>
  </si>
  <si>
    <t>Termination-LIQ</t>
  </si>
  <si>
    <t>TerminationFACTSOL</t>
  </si>
  <si>
    <t>Termination-SOL</t>
  </si>
  <si>
    <t>TerminationFACTSSP</t>
  </si>
  <si>
    <t>Termination-SSP</t>
  </si>
  <si>
    <t>TerminationFACTFS</t>
  </si>
  <si>
    <t>Termination-FS</t>
  </si>
  <si>
    <t>TerminationFACTIS</t>
  </si>
  <si>
    <t>Termination-IS</t>
  </si>
  <si>
    <t>OtherVariableCostFACTHOT</t>
  </si>
  <si>
    <t>OtherVariableCostFACTLIQ</t>
  </si>
  <si>
    <t>OtherVariableCost-LIQ</t>
  </si>
  <si>
    <t>OtherVariableCostFACTSOL</t>
  </si>
  <si>
    <t>OtherVariableCost-SOL</t>
  </si>
  <si>
    <t>OtherVariableCostFACTSSP</t>
  </si>
  <si>
    <t>OtherVariableCost-SSP</t>
  </si>
  <si>
    <t>OtherVariableCostFACTFS</t>
  </si>
  <si>
    <t>OtherVariableCost-FS</t>
  </si>
  <si>
    <t>OtherVariableCostFACTIS</t>
  </si>
  <si>
    <t>OtherVariableCost-IS</t>
  </si>
  <si>
    <t>SalaryWageTotalPROCHOT</t>
  </si>
  <si>
    <t>SalaryWageTotalPROCLIQ</t>
  </si>
  <si>
    <t>Salary &amp; wage-LIQ</t>
  </si>
  <si>
    <t>SalaryWageTotalPROCSOL</t>
  </si>
  <si>
    <t>Salary &amp; wage-SOL</t>
  </si>
  <si>
    <t>SalaryWageTotalPROCSSP</t>
  </si>
  <si>
    <t>Salary &amp; wage-SSP</t>
  </si>
  <si>
    <t>SalaryWageTotalPROCFS</t>
  </si>
  <si>
    <t>Salary &amp; wage-FS</t>
  </si>
  <si>
    <t>SalaryWageTotalPROCIS</t>
  </si>
  <si>
    <t>Salary &amp; wage-IS</t>
  </si>
  <si>
    <t>SalaryWageTotalPROCEMU</t>
  </si>
  <si>
    <t>Salary &amp; wage-EMU</t>
  </si>
  <si>
    <t>SalaryWageTotalPROCPER</t>
  </si>
  <si>
    <t>Salary &amp; wage-PER</t>
  </si>
  <si>
    <t>SalaryWageTotalPROCELP</t>
  </si>
  <si>
    <t>Salary &amp; wage-ELP</t>
  </si>
  <si>
    <t>SalaryWageTotalPROCALI</t>
  </si>
  <si>
    <t>Salary &amp; wage-ALI</t>
  </si>
  <si>
    <t>FringeBenefitsPROCHOT</t>
  </si>
  <si>
    <t>FringeBenefitsPROCLIQ</t>
  </si>
  <si>
    <t>FringeBenefitsPROCSOL</t>
  </si>
  <si>
    <t>FringeBenefitsPROCSSP</t>
  </si>
  <si>
    <t>FringeBenefitsPROCFS</t>
  </si>
  <si>
    <t>FringeBenefitsPROCIS</t>
  </si>
  <si>
    <t>FringeBenefitsPROCEMU</t>
  </si>
  <si>
    <t>Fringe benefits-EMU</t>
  </si>
  <si>
    <t>FringeBenefitsPROCPER</t>
  </si>
  <si>
    <t>Fringe benefits-PER</t>
  </si>
  <si>
    <t>FringeBenefitsPROCELP</t>
  </si>
  <si>
    <t>Fringe benefits-ELP</t>
  </si>
  <si>
    <t>FringeBenefitsPROCALI</t>
  </si>
  <si>
    <t>Fringe benefits-ALI</t>
  </si>
  <si>
    <t>BonusPROCHOT</t>
  </si>
  <si>
    <t>BonusPROCLIQ</t>
  </si>
  <si>
    <t>Bonus-LIQ</t>
  </si>
  <si>
    <t>BonusPROCSOL</t>
  </si>
  <si>
    <t>Bonus-SOL</t>
  </si>
  <si>
    <t>BonusPROCSSP</t>
  </si>
  <si>
    <t>Bonus-SSP</t>
  </si>
  <si>
    <t>BonusPROCFS</t>
  </si>
  <si>
    <t>Bonus-FS</t>
  </si>
  <si>
    <t>BonusPROCIS</t>
  </si>
  <si>
    <t>Bonus-IS</t>
  </si>
  <si>
    <t>BonusPROCEMU</t>
  </si>
  <si>
    <t>Bonus-EMU</t>
  </si>
  <si>
    <t>BonusPROCPER</t>
  </si>
  <si>
    <t>Bonus-PER</t>
  </si>
  <si>
    <t>BonusPROCELP</t>
  </si>
  <si>
    <t>Bonus-ELP</t>
  </si>
  <si>
    <t>BonusPROCALI</t>
  </si>
  <si>
    <t>Bonus-ALI</t>
  </si>
  <si>
    <t>DepreciationChargePROCHOT</t>
  </si>
  <si>
    <t>DepreciationChargePROCLIQ</t>
  </si>
  <si>
    <t>DepreciationChargePROCSOL</t>
  </si>
  <si>
    <t>DepreciationChargePROCSSP</t>
  </si>
  <si>
    <t>DepreciationChargePROCFS</t>
  </si>
  <si>
    <t>DepreciationChargePROCIS</t>
  </si>
  <si>
    <t>DepreciationChargePROCEMU</t>
  </si>
  <si>
    <t>Depreciation charge-EMU</t>
  </si>
  <si>
    <t>DepreciationChargePROCPER</t>
  </si>
  <si>
    <t>Depreciation charge-PER</t>
  </si>
  <si>
    <t>DepreciationChargePROCELP</t>
  </si>
  <si>
    <t>Depreciation charge-ELP</t>
  </si>
  <si>
    <t>DepreciationChargePROCALI</t>
  </si>
  <si>
    <t>Depreciation charge-ALI</t>
  </si>
  <si>
    <t>OtherRMPROCHOT</t>
  </si>
  <si>
    <t>OtherRMPROCLIQ</t>
  </si>
  <si>
    <t>R&amp;M-Other-LIQ</t>
  </si>
  <si>
    <t>OtherRMPROCSOL</t>
  </si>
  <si>
    <t>R&amp;M-Other-SOL</t>
  </si>
  <si>
    <t>OtherRMPROCSSP</t>
  </si>
  <si>
    <t>R&amp;M-Other-SSP</t>
  </si>
  <si>
    <t>OtherRMPROCFS</t>
  </si>
  <si>
    <t>R&amp;M-Other-FS</t>
  </si>
  <si>
    <t>OtherRMPROCIS</t>
  </si>
  <si>
    <t>R&amp;M-Other-IS</t>
  </si>
  <si>
    <t>OtherRMPROCEMU</t>
  </si>
  <si>
    <t>R&amp;M-Other-EMU</t>
  </si>
  <si>
    <t>OtherRMPROCPER</t>
  </si>
  <si>
    <t>R&amp;M-Other-PER</t>
  </si>
  <si>
    <t>OtherRMPROCELP</t>
  </si>
  <si>
    <t>R&amp;M-Other-ELP</t>
  </si>
  <si>
    <t>OtherRMPROCALI</t>
  </si>
  <si>
    <t>R&amp;M-Other-ALI</t>
  </si>
  <si>
    <t>RentInsurTaxUtilPROCHOT</t>
  </si>
  <si>
    <t>RentInsurTaxUtilPROCLIQ</t>
  </si>
  <si>
    <t>Rent, Insurance, Taxes and Utilities-LIQ</t>
  </si>
  <si>
    <t>RentInsurTaxUtilPROCSOL</t>
  </si>
  <si>
    <t>Rent, Insurance, Taxes and Utilities-SOL</t>
  </si>
  <si>
    <t>RentInsurTaxUtilPROCSSP</t>
  </si>
  <si>
    <t>Rent, Insurance, Taxes and Utilities-SSP</t>
  </si>
  <si>
    <t>RentInsurTaxUtilPROCFS</t>
  </si>
  <si>
    <t>Rent, Insurance, Taxes and Utilities-FS</t>
  </si>
  <si>
    <t>RentInsurTaxUtilPROCIS</t>
  </si>
  <si>
    <t>Rent, Insurance, Taxes and Utilities-IS</t>
  </si>
  <si>
    <t>RentInsurTaxUtilPROCEMU</t>
  </si>
  <si>
    <t>Rent, Insurance, Taxes and Utilities-EMU</t>
  </si>
  <si>
    <t>RentInsurTaxUtilPROCPER</t>
  </si>
  <si>
    <t>Rent, Insurance, Taxes and Utilities-PER</t>
  </si>
  <si>
    <t>RentInsurTaxUtilPROCELP</t>
  </si>
  <si>
    <t>Rent, Insurance, Taxes and Utilities-ELP</t>
  </si>
  <si>
    <t>RentInsurTaxUtilPROCALI</t>
  </si>
  <si>
    <t>Rent, Insurance, Taxes and Utilities-ALI</t>
  </si>
  <si>
    <t>ConsultLegalProfPROCHOT</t>
  </si>
  <si>
    <t>ConsultLegalProfPROCLIQ</t>
  </si>
  <si>
    <t>Consulting, legal &amp; prof services-LIQ</t>
  </si>
  <si>
    <t xml:space="preserve">LIQ-OTFC-CLD Chg-Audit        </t>
  </si>
  <si>
    <t xml:space="preserve">LIQ-OTFC-CLD Chg-MIS          </t>
  </si>
  <si>
    <t xml:space="preserve">LIQ-OTFC-CLD Chg-Tax          </t>
  </si>
  <si>
    <t xml:space="preserve">LIQ-OTFC-CLD Chg-Other        </t>
  </si>
  <si>
    <t>Interest Income - CLD/STO USA</t>
  </si>
  <si>
    <t xml:space="preserve">CLD Italia </t>
  </si>
  <si>
    <t>Dividends Expense - CLD</t>
  </si>
  <si>
    <t>Dividends Expense-CLD</t>
  </si>
  <si>
    <t>CHL-SALE-Sales-3rd Party</t>
  </si>
  <si>
    <t>CHL-SALE-Sales-IC</t>
  </si>
  <si>
    <t>CHL-SALE-Sales-Adj Sundry</t>
  </si>
  <si>
    <t>CHL-SALE-Sales-Rebates</t>
  </si>
  <si>
    <t xml:space="preserve">CHL-SALE-Trade Bill Charges   </t>
  </si>
  <si>
    <t xml:space="preserve">CHL-RMCC-Sales-Raw/PackMat    </t>
  </si>
  <si>
    <t>CHL-RMCC-COS-Raw/PackMat</t>
  </si>
  <si>
    <t>CHL-RMCC-COS-3rd Party</t>
  </si>
  <si>
    <t>CHL-RMCC-COS-IC</t>
  </si>
  <si>
    <t>CHL-RMCC-COS-adjustment</t>
  </si>
  <si>
    <t>CHL-RMCC-Air Freight Inwrd</t>
  </si>
  <si>
    <t xml:space="preserve">CHL-RMCC-Demurrage            </t>
  </si>
  <si>
    <t>CHL-RMCC-Dumped</t>
  </si>
  <si>
    <t>CHL-RMCC-Dump-SLOB RM&amp;FG</t>
  </si>
  <si>
    <t xml:space="preserve">CHL-RMCC-Dump-Trial Materials </t>
  </si>
  <si>
    <t>CHL-RMCC-Stocktake Adj</t>
  </si>
  <si>
    <t>CHL-RMCC-Packaging Sundry</t>
  </si>
  <si>
    <t>CHL-RMCC-Micro Test/Fumigation</t>
  </si>
  <si>
    <t xml:space="preserve">CHL-RMCC-Packaging Sundry     </t>
  </si>
  <si>
    <t xml:space="preserve">CHL-RMCC-Product Trials-Mfg   </t>
  </si>
  <si>
    <t>CHL-RMCC-Product Trials-Import</t>
  </si>
  <si>
    <t xml:space="preserve">CHL-RMCC-Obsolete Stock       </t>
  </si>
  <si>
    <t xml:space="preserve">CHL-RMCC-Offgrade             </t>
  </si>
  <si>
    <t xml:space="preserve">CHL-RMCC-Variance-FX          </t>
  </si>
  <si>
    <t xml:space="preserve">CHL-RMCC-Variance-Price       </t>
  </si>
  <si>
    <t xml:space="preserve">CHL-RMCC-Movement-Price       </t>
  </si>
  <si>
    <t xml:space="preserve">CHL-RMCC-Fuel Surcharge       </t>
  </si>
  <si>
    <t xml:space="preserve">CHL-RMCC-Rebates              </t>
  </si>
  <si>
    <t xml:space="preserve">CHL-FRGT-Freight Costs        </t>
  </si>
  <si>
    <t>CHL-FRGT-Freight Fuel Surcharg</t>
  </si>
  <si>
    <t xml:space="preserve">CHL-FNSW-D/Lab-Ordinary       </t>
  </si>
  <si>
    <t xml:space="preserve">CHL-FNSW-D/Lab-Ordinary-AL    </t>
  </si>
  <si>
    <t xml:space="preserve">CHL-FNSW-D/Lab-Prd Plan       </t>
  </si>
  <si>
    <t>25-Nov-2010A</t>
  </si>
  <si>
    <t xml:space="preserve">CHL-FNSW-D/Lab-Prd Plan-AL    </t>
  </si>
  <si>
    <t xml:space="preserve">CHL-FNSW-D/Lab-Contract       </t>
  </si>
  <si>
    <t xml:space="preserve">CHL-FNSW-D/Lab-Overtime       </t>
  </si>
  <si>
    <t xml:space="preserve">CHL-FNSW-LSL                  </t>
  </si>
  <si>
    <t xml:space="preserve">CHL-FNSW-Payroll Tax          </t>
  </si>
  <si>
    <t>CHL-FNSW-Income Protection Ins</t>
  </si>
  <si>
    <t xml:space="preserve">CHL-FNSW-Superannuation       </t>
  </si>
  <si>
    <t xml:space="preserve">CHL-FNSW-Workers Comp         </t>
  </si>
  <si>
    <t xml:space="preserve">CHL-FNSW-Depreciation Chg     </t>
  </si>
  <si>
    <t xml:space="preserve">CHL-FNSW-Filters              </t>
  </si>
  <si>
    <t xml:space="preserve">CHL-FNSW-Supplies             </t>
  </si>
  <si>
    <t xml:space="preserve">CHL-FNSW-R&amp;M-Building         </t>
  </si>
  <si>
    <t xml:space="preserve">CHL-FNSW-R&amp;M-P&amp;E              </t>
  </si>
  <si>
    <t xml:space="preserve">CHL-FNSW-R&amp;M-Other            </t>
  </si>
  <si>
    <t xml:space="preserve">CHL-SELL-Overtime             </t>
  </si>
  <si>
    <t xml:space="preserve">CHL-SELL-Salaries             </t>
  </si>
  <si>
    <t xml:space="preserve">CHL-SELL-Salaries-AL          </t>
  </si>
  <si>
    <t xml:space="preserve">CHL-SELL-Salary-CustSv        </t>
  </si>
  <si>
    <t xml:space="preserve">CHL-SELL-Salary-CustSv-AL     </t>
  </si>
  <si>
    <t xml:space="preserve">CHL-SELL-Bonus                </t>
  </si>
  <si>
    <t xml:space="preserve">CHL-SELL-Fringe Benefits Tax  </t>
  </si>
  <si>
    <t xml:space="preserve">CHL-SELL-LSL                  </t>
  </si>
  <si>
    <t xml:space="preserve">CHL-SELL-Payroll Tax          </t>
  </si>
  <si>
    <t xml:space="preserve">CHL-SELL-Superannuation       </t>
  </si>
  <si>
    <t xml:space="preserve">CHL-SELL-Workers Comp         </t>
  </si>
  <si>
    <t xml:space="preserve">CHL-SELL-Contract Labour      </t>
  </si>
  <si>
    <t xml:space="preserve">CHL-SELL-Staff Relocation     </t>
  </si>
  <si>
    <t xml:space="preserve">CHL-SELL-Depreciation Chg     </t>
  </si>
  <si>
    <t xml:space="preserve">CHL-SELL-Termination          </t>
  </si>
  <si>
    <t xml:space="preserve">CHL-SELL-Advertising          </t>
  </si>
  <si>
    <t xml:space="preserve">CHL-SELL-Claims               </t>
  </si>
  <si>
    <t xml:space="preserve">CHL-SELL-Cleaning             </t>
  </si>
  <si>
    <t xml:space="preserve">CHL-SELL-Conference Costs     </t>
  </si>
  <si>
    <t xml:space="preserve">CHL-SELL-Consultant Fees      </t>
  </si>
  <si>
    <t xml:space="preserve">CHL-SELL-Courier Costs        </t>
  </si>
  <si>
    <t xml:space="preserve">CHL-SELL-Debt Collection      </t>
  </si>
  <si>
    <t xml:space="preserve">CHL-SELL-Discounts            </t>
  </si>
  <si>
    <t xml:space="preserve">CHL-SELL-Employee FBT Exp     </t>
  </si>
  <si>
    <t xml:space="preserve">CHL-SELL-Ent-Customer         </t>
  </si>
  <si>
    <t xml:space="preserve">CHL-SELL-Ent-Employee         </t>
  </si>
  <si>
    <t xml:space="preserve">CHL-SELL-General Expenses     </t>
  </si>
  <si>
    <t xml:space="preserve">CHL-SELL-Insurance Costs      </t>
  </si>
  <si>
    <t xml:space="preserve">CHL-SELL-Mobile Phones        </t>
  </si>
  <si>
    <t xml:space="preserve">CHL-SELL-Motor Vehicle Exp    </t>
  </si>
  <si>
    <t xml:space="preserve">CHL-SELL-Non Capital'd Exp    </t>
  </si>
  <si>
    <t xml:space="preserve">CHL-SELL-Postage              </t>
  </si>
  <si>
    <t xml:space="preserve">CHL-SELL-Print&amp;Stationary     </t>
  </si>
  <si>
    <t xml:space="preserve">CHL-SELL-Product Testing      </t>
  </si>
  <si>
    <t xml:space="preserve">CHL-SELL-Promotional Exp      </t>
  </si>
  <si>
    <t xml:space="preserve">CHL-SELL-R&amp;M-Other            </t>
  </si>
  <si>
    <t xml:space="preserve">CHL-SELL-Rental/Hire Exp      </t>
  </si>
  <si>
    <t xml:space="preserve">CHL-SELL-Safety               </t>
  </si>
  <si>
    <t xml:space="preserve">CHL-SELL-Samples              </t>
  </si>
  <si>
    <t xml:space="preserve">CHL-SELL-Scrap Disposal       </t>
  </si>
  <si>
    <t xml:space="preserve">CHL-SELL-Security             </t>
  </si>
  <si>
    <t xml:space="preserve">CHL-SELL-Staff Recruitment    </t>
  </si>
  <si>
    <t xml:space="preserve">CHL-SELL-Staff Training       </t>
  </si>
  <si>
    <t xml:space="preserve">CHL-SELL-Staff Welfare        </t>
  </si>
  <si>
    <t xml:space="preserve">CHL-SELL-Subs/M'ship/Jnls     </t>
  </si>
  <si>
    <t xml:space="preserve">CHL-SELL-Telephone-F/Lines    </t>
  </si>
  <si>
    <t xml:space="preserve">CHL-SELL-Trademarks           </t>
  </si>
  <si>
    <t xml:space="preserve">CHL-SELL-Travel-Local         </t>
  </si>
  <si>
    <t xml:space="preserve">CHL-SELL-Travel-Overseas      </t>
  </si>
  <si>
    <t xml:space="preserve">CHL-SELL-Warehousing Costs    </t>
  </si>
  <si>
    <t xml:space="preserve">CHL-SELL-W/h Supplier Cons    </t>
  </si>
  <si>
    <t xml:space="preserve">CHL-SELL-Agents Costs         </t>
  </si>
  <si>
    <t xml:space="preserve">CHL-SELL-Bad Debts Expense    </t>
  </si>
  <si>
    <t xml:space="preserve">CHL-OTFC-Regional Exps-FX     </t>
  </si>
  <si>
    <t xml:space="preserve">CHL-OTFC-Regional Mgt Fees    </t>
  </si>
  <si>
    <t xml:space="preserve">CHL-OTFC-Gain/Loss FA Disp    </t>
  </si>
  <si>
    <t xml:space="preserve">CHL-OTFC-Oth Exp Trade-FX COS </t>
  </si>
  <si>
    <t>CHL-OTFC-Oth Exp Trade-FX SELL</t>
  </si>
  <si>
    <t>CHL-OTFC-Oth Exp Trade-FV Deri</t>
  </si>
  <si>
    <t>CHL-OTFC-Misc Trade Exps - COS</t>
  </si>
  <si>
    <t xml:space="preserve">CHL-OTFC-CLD Chg-Audit        </t>
  </si>
  <si>
    <t xml:space="preserve">CHL-OTFC-CLD Chg-MIS          </t>
  </si>
  <si>
    <t xml:space="preserve">CHL-OTFC-CLD Chg-Tax          </t>
  </si>
  <si>
    <t xml:space="preserve">CHL-OTFC-CLD Chg-Other        </t>
  </si>
  <si>
    <t xml:space="preserve">CHL-OTFC-Royalty Expense      </t>
  </si>
  <si>
    <t xml:space="preserve">CHL-OTFC-Acton Charges        </t>
  </si>
  <si>
    <t xml:space="preserve">CHLmelt        HRS-Mtnce      </t>
  </si>
  <si>
    <t xml:space="preserve">CHLmelt        HRS-HM T Mgt   </t>
  </si>
  <si>
    <t xml:space="preserve">CHLmelt        HRS-Emelt      </t>
  </si>
  <si>
    <t xml:space="preserve">CHLmelt        HRS-Granules   </t>
  </si>
  <si>
    <t xml:space="preserve">CHLmelt        HRS-Overtime   </t>
  </si>
  <si>
    <t xml:space="preserve">CHLmelt        HRS-Casual     </t>
  </si>
  <si>
    <t xml:space="preserve">CHLmelt        HRS-Normal     </t>
  </si>
  <si>
    <t xml:space="preserve">CHLmelt        PROD - Emelt   </t>
  </si>
  <si>
    <t xml:space="preserve">CHLmelt        PROD - Granule </t>
  </si>
  <si>
    <t xml:space="preserve">CHLmelt        PROD - BM      </t>
  </si>
  <si>
    <t xml:space="preserve">CHLmelt        SALE           </t>
  </si>
  <si>
    <t>TonnesCHL</t>
  </si>
  <si>
    <t>CHL</t>
  </si>
  <si>
    <t>Salaries-CHL</t>
  </si>
  <si>
    <t>Fringe benefits-CHL</t>
  </si>
  <si>
    <t>Incentive Compensation-CHL</t>
  </si>
  <si>
    <t>Depreciation charge-CHL</t>
  </si>
  <si>
    <t>Machinery-CHL</t>
  </si>
  <si>
    <t>Buildings-CHL</t>
  </si>
  <si>
    <t>Other repairs and maintenance-CHL</t>
  </si>
  <si>
    <t>Rent, Insurance, Tax and Utilities-CHL</t>
  </si>
  <si>
    <t>Travel and entertainment-CHL</t>
  </si>
  <si>
    <t>Termination-CHL</t>
  </si>
  <si>
    <t>OtherVariableCost-CHL</t>
  </si>
  <si>
    <t>Salary &amp; wage-CHL</t>
  </si>
  <si>
    <t>Bonus-CHL</t>
  </si>
  <si>
    <t>R&amp;M-Other-CHL</t>
  </si>
  <si>
    <t>Rent, Insurance, Taxes and Utilities-CHL</t>
  </si>
  <si>
    <t>Consulting, legal &amp; prof services-CHL</t>
  </si>
  <si>
    <t>TravelEntertain-CHL</t>
  </si>
  <si>
    <t>IT expense-CHL</t>
  </si>
  <si>
    <t>Other Fixed Costs-CHL</t>
  </si>
  <si>
    <t>Frost STO Tokyo</t>
  </si>
  <si>
    <t>Frost STO</t>
  </si>
  <si>
    <t>STO Snake</t>
  </si>
  <si>
    <t>Welbec/Powders</t>
  </si>
  <si>
    <t>InventoryWelbecADH</t>
  </si>
  <si>
    <t>Welbec inventory</t>
  </si>
  <si>
    <t>InventoryWelbecSSP</t>
  </si>
  <si>
    <t>InventoryWelbecFS</t>
  </si>
  <si>
    <t>InventoryWelbecIS</t>
  </si>
  <si>
    <t>InventoryWelbecELP</t>
  </si>
  <si>
    <t>Nat solvents</t>
  </si>
  <si>
    <t>Awanui</t>
  </si>
  <si>
    <t>Found. Aust</t>
  </si>
  <si>
    <t>OtherRMMGMT</t>
  </si>
  <si>
    <t>RentInsurTaxUtilMGMT</t>
  </si>
  <si>
    <t>ConsultLegalProfMGMT</t>
  </si>
  <si>
    <t>TravelEntertainMGMT</t>
  </si>
  <si>
    <t>TerminationMGMT</t>
  </si>
  <si>
    <t>ITExpenseMGMT</t>
  </si>
  <si>
    <t>OtherFixedCostMGMT</t>
  </si>
  <si>
    <t>ForeignExchangeG&amp;AMGMT</t>
  </si>
  <si>
    <t>Foreign Exchange</t>
  </si>
  <si>
    <t>Other G&amp;A - Customer Service ADH</t>
  </si>
  <si>
    <t>SalaryWageTotalSUAD</t>
  </si>
  <si>
    <t>FringeBenefitsSUAD</t>
  </si>
  <si>
    <t>BonusSUAD</t>
  </si>
  <si>
    <t>DepreciationChargeSUAD</t>
  </si>
  <si>
    <t>OtherRMSUAD</t>
  </si>
  <si>
    <t>RentInsurTaxUtilSUAD</t>
  </si>
  <si>
    <t>ConsultLegalProfSUAD</t>
  </si>
  <si>
    <t>TravelEntertainSUAD</t>
  </si>
  <si>
    <t>TerminationSUAD</t>
  </si>
  <si>
    <t>ITExpenseSUAD</t>
  </si>
  <si>
    <t>OtherFixedCostSUAD</t>
  </si>
  <si>
    <t>SalaryWageTotalSUFS</t>
  </si>
  <si>
    <t>FringeBenefitsSUFS</t>
  </si>
  <si>
    <t>BonusSUFS</t>
  </si>
  <si>
    <t>DepreciationChargeSUFS</t>
  </si>
  <si>
    <t>OtherRMSUFS</t>
  </si>
  <si>
    <t>RentInsurTaxUtilSUFS</t>
  </si>
  <si>
    <t>ConsultLegalProfSUFS</t>
  </si>
  <si>
    <t>TravelEntertainSUFS</t>
  </si>
  <si>
    <t>TerminationSUFS</t>
  </si>
  <si>
    <t>ITExpenseSUFS</t>
  </si>
  <si>
    <t>OtherFixedCostSUFS</t>
  </si>
  <si>
    <t>Other G&amp;A - Material Handling</t>
  </si>
  <si>
    <t>SalaryWageTotalMATH</t>
  </si>
  <si>
    <t>FringeBenefitsMATH</t>
  </si>
  <si>
    <t>BonusMATH</t>
  </si>
  <si>
    <t>DepreciationChargeMATH</t>
  </si>
  <si>
    <t>OtherRMMATH</t>
  </si>
  <si>
    <t>RentInsurTaxUtilMATH</t>
  </si>
  <si>
    <t>ConsultLegalProfMATH</t>
  </si>
  <si>
    <t>TravelEntertainMATH</t>
  </si>
  <si>
    <t>TerminationMATH</t>
  </si>
  <si>
    <t>ITExpenseMATH</t>
  </si>
  <si>
    <t>OtherFixedCostMATH</t>
  </si>
  <si>
    <t>SalaryWageTotalRADV</t>
  </si>
  <si>
    <t>FringeBenefitsRADV</t>
  </si>
  <si>
    <t>BonusRADV</t>
  </si>
  <si>
    <t>DepreciationChargeRADV</t>
  </si>
  <si>
    <t>OtherRMRADV</t>
  </si>
  <si>
    <t>RentInsurTaxUtilRADV</t>
  </si>
  <si>
    <t>ConsultLegalProfRADV</t>
  </si>
  <si>
    <t>TravelEntertainRADV</t>
  </si>
  <si>
    <t>TerminationRADV</t>
  </si>
  <si>
    <t>ITExpenseRADV</t>
  </si>
  <si>
    <t>OtherFixedCostRADV</t>
  </si>
  <si>
    <t>OtherTradeExpFADisposal</t>
  </si>
  <si>
    <t>Other Trade Expenses-FA Disposal</t>
  </si>
  <si>
    <t>Interest Income - Other</t>
  </si>
  <si>
    <t>InterestExpense</t>
  </si>
  <si>
    <t>DvidendsExpense</t>
  </si>
  <si>
    <t>Main divisions splits</t>
  </si>
  <si>
    <t>Manufacturing</t>
  </si>
  <si>
    <t>SalaryWageTotalFACTHOT</t>
  </si>
  <si>
    <t>SalaryWageTotalFACTLIQ</t>
  </si>
  <si>
    <t>Salaries-LIQ</t>
  </si>
  <si>
    <t>SalaryWageTotalFACTSOL</t>
  </si>
  <si>
    <t>Salaries-SOL</t>
  </si>
  <si>
    <t>SalaryWageTotalFACTSSP</t>
  </si>
  <si>
    <t>Salaries-SSP</t>
  </si>
  <si>
    <t>SalaryWageTotalFACTFS</t>
  </si>
  <si>
    <t>Salaries-FS</t>
  </si>
  <si>
    <t>SalaryWageTotalFACTIS</t>
  </si>
  <si>
    <t>Salaries-IS</t>
  </si>
  <si>
    <t>FringeBenefitsFACTHOT</t>
  </si>
  <si>
    <t>FringeBenefitsFACTLIQ</t>
  </si>
  <si>
    <t>Fringe benefits-LIQ</t>
  </si>
  <si>
    <t>FringeBenefitsFACTSOL</t>
  </si>
  <si>
    <t>Fringe benefits-SOL</t>
  </si>
  <si>
    <t>FringeBenefitsFACTSSP</t>
  </si>
  <si>
    <t>Fringe benefits-SSP</t>
  </si>
  <si>
    <t>FringeBenefitsFACTFS</t>
  </si>
  <si>
    <t>Fringe benefits-FS</t>
  </si>
  <si>
    <t>FringeBenefitsFACTIS</t>
  </si>
  <si>
    <t>Fringe benefits-IS</t>
  </si>
  <si>
    <t>BonusFACTHOT</t>
  </si>
  <si>
    <t>BonusFACTLIQ</t>
  </si>
  <si>
    <t>Incentive Compensation-LIQ</t>
  </si>
  <si>
    <t>BonusFACTSOL</t>
  </si>
  <si>
    <t>Incentive Compensation-SOL</t>
  </si>
  <si>
    <t>BonusFACTSSP</t>
  </si>
  <si>
    <t>Incentive Compensation-SSP</t>
  </si>
  <si>
    <t>BonusFACTFS</t>
  </si>
  <si>
    <t>Incentive Compensation-FS</t>
  </si>
  <si>
    <t>BonusFACTIS</t>
  </si>
  <si>
    <t>Incentive Compensation-IS</t>
  </si>
  <si>
    <t>DepreciationChargeFACTHOT</t>
  </si>
  <si>
    <t>DepreciationChargeFACTLIQ</t>
  </si>
  <si>
    <t>Depreciation charge-LIQ</t>
  </si>
  <si>
    <t>DepreciationChargeFACTSOL</t>
  </si>
  <si>
    <t>Depreciation charge-SOL</t>
  </si>
  <si>
    <t>DepreciationChargeFACTSSP</t>
  </si>
  <si>
    <t>Depreciation charge-SSP</t>
  </si>
  <si>
    <t>DepreciationChargeFACTFS</t>
  </si>
  <si>
    <t>Depreciation charge-FS</t>
  </si>
  <si>
    <t>DepreciationChargeFACTIS</t>
  </si>
  <si>
    <t>Depreciation charge-IS</t>
  </si>
  <si>
    <t>MachineryFACTHOT</t>
  </si>
  <si>
    <t>MachineryFACTLIQ</t>
  </si>
  <si>
    <t>Machinery-LIQ</t>
  </si>
  <si>
    <t>MachineryFACTSOL</t>
  </si>
  <si>
    <t>Machinery-SOL</t>
  </si>
  <si>
    <t>MachineryFACTSSP</t>
  </si>
  <si>
    <t>Machinery-SSP</t>
  </si>
  <si>
    <t>MachineryFACTFS</t>
  </si>
  <si>
    <t>Machinery-FS</t>
  </si>
  <si>
    <t>MachineryFACTIS</t>
  </si>
  <si>
    <t>Machinery-IS</t>
  </si>
  <si>
    <t>BuildingsFACTHOT</t>
  </si>
  <si>
    <t>BuildingsFACTLIQ</t>
  </si>
  <si>
    <t>Buildings-LIQ</t>
  </si>
  <si>
    <t>BuildingsFACTSOL</t>
  </si>
  <si>
    <t>Buildings-SOL</t>
  </si>
  <si>
    <t>TonnesNT</t>
  </si>
  <si>
    <t>TonnesFS</t>
  </si>
  <si>
    <t>TonnesIS</t>
  </si>
  <si>
    <t>TonnesEMU</t>
  </si>
  <si>
    <t>Tonnes EMU</t>
  </si>
  <si>
    <t>TonnesPER</t>
  </si>
  <si>
    <t>Tonnes PER</t>
  </si>
  <si>
    <t>TonnesELP</t>
  </si>
  <si>
    <t>Tonnes ELP</t>
  </si>
  <si>
    <t>TonnesALI</t>
  </si>
  <si>
    <t>Tonnes ALI</t>
  </si>
  <si>
    <t>Splits %</t>
  </si>
  <si>
    <t>Factory</t>
  </si>
  <si>
    <t>SplitPctFACTHOT</t>
  </si>
  <si>
    <t>SplitPctFACTLIQ</t>
  </si>
  <si>
    <t>SplitPctFACTSOL</t>
  </si>
  <si>
    <t>SplitPctFACTSSP</t>
  </si>
  <si>
    <t>SplitPctFACTFS</t>
  </si>
  <si>
    <t>SplitPctFACTIS</t>
  </si>
  <si>
    <t>HR</t>
  </si>
  <si>
    <t>SplitPctHResHOT</t>
  </si>
  <si>
    <t>SplitPctHResLIQ</t>
  </si>
  <si>
    <t>SplitPctHResSOL</t>
  </si>
  <si>
    <t>SplitPctHResSSP</t>
  </si>
  <si>
    <t>SplitPctHResFS</t>
  </si>
  <si>
    <t>SplitPctHResIS</t>
  </si>
  <si>
    <t>Finance</t>
  </si>
  <si>
    <t>SplitPctFindHOT</t>
  </si>
  <si>
    <t>SplitPctFindLIQ</t>
  </si>
  <si>
    <t>SplitPctFindSOL</t>
  </si>
  <si>
    <t>SplitPctFindSSP</t>
  </si>
  <si>
    <t>SplitPctFindFS</t>
  </si>
  <si>
    <t>SplitPctFindIS</t>
  </si>
  <si>
    <t>IT</t>
  </si>
  <si>
    <t>SplitPctITecHOT</t>
  </si>
  <si>
    <t>SplitPctITecLIQ</t>
  </si>
  <si>
    <t>SplitPctITecSOL</t>
  </si>
  <si>
    <t>SplitPctITecSSP</t>
  </si>
  <si>
    <t>SplitPctITecFS</t>
  </si>
  <si>
    <t>SplitPctITecIS</t>
  </si>
  <si>
    <t>Procurement</t>
  </si>
  <si>
    <t>SplitPctProcHOT</t>
  </si>
  <si>
    <t>SplitPctProcLIQ</t>
  </si>
  <si>
    <t>SplitPctProcSOL</t>
  </si>
  <si>
    <t>SplitPctProcSSP</t>
  </si>
  <si>
    <t>SplitPctProcFS</t>
  </si>
  <si>
    <t>SplitPctProcIS</t>
  </si>
  <si>
    <t>Facilities</t>
  </si>
  <si>
    <t>SplitPctFaclHOT</t>
  </si>
  <si>
    <t>SplitPctFaclLIQ</t>
  </si>
  <si>
    <t>SplitPctFaclSOL</t>
  </si>
  <si>
    <t>SplitPctFaclSSP</t>
  </si>
  <si>
    <t>SplitPctFaclFS</t>
  </si>
  <si>
    <t>SplitPctFaclIS</t>
  </si>
  <si>
    <t>SplitPctSSHEHOT</t>
  </si>
  <si>
    <t>SplitPctSSHELIQ</t>
  </si>
  <si>
    <t>SplitPctSSHESOL</t>
  </si>
  <si>
    <t>SplitPctSSHESSP</t>
  </si>
  <si>
    <t>SplitPctSSHEFS</t>
  </si>
  <si>
    <t>SplitPctSSHEIS</t>
  </si>
  <si>
    <t>General Management</t>
  </si>
  <si>
    <t>SplitPctMGMTHOT</t>
  </si>
  <si>
    <t>SplitPctMGMTLIQ</t>
  </si>
  <si>
    <t>SplitPctMGMTSOL</t>
  </si>
  <si>
    <t>SplitPctMGMTSSP</t>
  </si>
  <si>
    <t>SplitPctMGMTFS</t>
  </si>
  <si>
    <t>SplitPctMGMTIS</t>
  </si>
  <si>
    <t>Customer Service ADH</t>
  </si>
  <si>
    <t>SplitPctSUADHOT</t>
  </si>
  <si>
    <t>SplitPctSUADLIQ</t>
  </si>
  <si>
    <t>SplitPctSUADSOL</t>
  </si>
  <si>
    <t>SplitPctSUADSSP</t>
  </si>
  <si>
    <t>SplitPctSUADFS</t>
  </si>
  <si>
    <t>SplitPctSUADIS</t>
  </si>
  <si>
    <t>SplitPctSUFSHOT</t>
  </si>
  <si>
    <t>SplitPctSUFSLIQ</t>
  </si>
  <si>
    <t>SplitPctSUFSSOL</t>
  </si>
  <si>
    <t>SplitPctSUFSSSP</t>
  </si>
  <si>
    <t>SplitPctSUFSFS</t>
  </si>
  <si>
    <t>SplitPctSUFSIS</t>
  </si>
  <si>
    <t>Material Handling</t>
  </si>
  <si>
    <t>SplitPctMATHHOT</t>
  </si>
  <si>
    <t>SplitPctMATHLIQ</t>
  </si>
  <si>
    <t>SplitPctMATHSOL</t>
  </si>
  <si>
    <t>SplitPctMATHSSP</t>
  </si>
  <si>
    <t>SplitPctMATHFS</t>
  </si>
  <si>
    <t>SplitPctMATHIS</t>
  </si>
  <si>
    <t>R&amp;D</t>
  </si>
  <si>
    <t>SplitPctRADVHOT</t>
  </si>
  <si>
    <t>SplitPctRADVLIQ</t>
  </si>
  <si>
    <t>SplitPctRADVSOL</t>
  </si>
  <si>
    <t>SplitPctRADVSSP</t>
  </si>
  <si>
    <t>SplitPctRADVFS</t>
  </si>
  <si>
    <t>SplitPctRADVIS</t>
  </si>
  <si>
    <t>Other Trade Expenses - FA Disposal Gain/Loss</t>
  </si>
  <si>
    <t>SplitPctOTFCGAFAHOT</t>
  </si>
  <si>
    <t>SplitPctOTFCGAFALIQ</t>
  </si>
  <si>
    <t>SplitPctOTFCGAFASOL</t>
  </si>
  <si>
    <t>SplitPctOTFCGAFASSP</t>
  </si>
  <si>
    <t>SplitPctOTFCGAFAFS</t>
  </si>
  <si>
    <t>SplitPctOTFCGAFAIS</t>
  </si>
  <si>
    <t>Other Trade Expenses - FX GL G&amp;A</t>
  </si>
  <si>
    <t>SplitPctOTFCGAFXHOT</t>
  </si>
  <si>
    <t>SplitPctOTFCGAFXLIQ</t>
  </si>
  <si>
    <t>SplitPctOTFCGAFXSOL</t>
  </si>
  <si>
    <t>SplitPctOTFCGAFXSSP</t>
  </si>
  <si>
    <t>SplitPctOTFCGAFXFS</t>
  </si>
  <si>
    <t>SplitPctOTFCGAFXIS</t>
  </si>
  <si>
    <t>Amortisation Expense</t>
  </si>
  <si>
    <t>SplitPctOTFCAmortHOT</t>
  </si>
  <si>
    <t>SplitPctOTFCAmortLIQ</t>
  </si>
  <si>
    <t>SplitPctOTFCAmortSOL</t>
  </si>
  <si>
    <t>SplitPctOTFCAmortSSP</t>
  </si>
  <si>
    <t>SplitPctOTFCAmortFS</t>
  </si>
  <si>
    <t>SplitPctOTFCAmortIS</t>
  </si>
  <si>
    <t>Interest Income - Bank/Other</t>
  </si>
  <si>
    <t>SplitPctOTFCIntIncBanktHOT</t>
  </si>
  <si>
    <t>SplitPctOTFCIntIncBankLIQ</t>
  </si>
  <si>
    <t>SplitPctOTFCIntIncBankSOL</t>
  </si>
  <si>
    <t>SplitPctOTFCIntIncBankSSP</t>
  </si>
  <si>
    <t>SplitPctOTFCIntIncBankFS</t>
  </si>
  <si>
    <t>SplitPctOTFCIntIncBankIS</t>
  </si>
  <si>
    <t>SplitPctOTFCIntIncICIHOT</t>
  </si>
  <si>
    <t>SplitPctOTFCIntIncICILIQ</t>
  </si>
  <si>
    <t>SplitPctOTFCIntIncICISOL</t>
  </si>
  <si>
    <t>SplitPctOTFCIntIncICISSP</t>
  </si>
  <si>
    <t>SplitPctOTFCIntIncICIFS</t>
  </si>
  <si>
    <t>SplitPctOTFCIntIncICIIS</t>
  </si>
  <si>
    <t>Interest Income - Pensions</t>
  </si>
  <si>
    <t>SplitPctOTFCIntIncPensionHOT</t>
  </si>
  <si>
    <t>SplitPctOTFCIntIncPensionLIQ</t>
  </si>
  <si>
    <t>SplitPctOTFCIntIncPensionSOL</t>
  </si>
  <si>
    <t>SplitPctOTFCIntIncPensionSSP</t>
  </si>
  <si>
    <t>SplitPctOTFCIntIncPensionFS</t>
  </si>
  <si>
    <t>SplitPctOTFCIntIncPensionIS</t>
  </si>
  <si>
    <t>Interest Expense - Pensions</t>
  </si>
  <si>
    <t>SplitPctOTFCIntExpPensionHOT</t>
  </si>
  <si>
    <t>SplitPctOTFCIntExpPensionLIQ</t>
  </si>
  <si>
    <t>SplitPctOTFCIntExpPensionSOL</t>
  </si>
  <si>
    <t>SplitPctOTFCIntExpPensionSSP</t>
  </si>
  <si>
    <t>SplitPctOTFCIntExpPensionFS</t>
  </si>
  <si>
    <t>SplitPctOTFCIntExpPensionIS</t>
  </si>
  <si>
    <t>Interest Expense - Bank</t>
  </si>
  <si>
    <t>SplitPctOTFCIntExpHOT</t>
  </si>
  <si>
    <t>SplitPctOTFCIntExpLIQ</t>
  </si>
  <si>
    <t>SplitPctOTFCIntExpSOL</t>
  </si>
  <si>
    <t>SplitPctOTFCIntExpSSP</t>
  </si>
  <si>
    <t>SplitPctOTFCIntExpFS</t>
  </si>
  <si>
    <t>SplitPctOTFCIntExpIS</t>
  </si>
  <si>
    <t>Dividends Expense</t>
  </si>
  <si>
    <t>SplitPctOTFCDividendExpHOT</t>
  </si>
  <si>
    <t>SplitPctOTFCDividendExpLIQ</t>
  </si>
  <si>
    <t>SplitPctOTFCDividendExpSOL</t>
  </si>
  <si>
    <t>SplitPctOTFCDividendExpSSP</t>
  </si>
  <si>
    <t>SplitPctOTFCDividendExpFS</t>
  </si>
  <si>
    <t>SplitPctOTFCDividendExpIS</t>
  </si>
  <si>
    <t>SSP splits</t>
  </si>
  <si>
    <t>Expenses SSP splits</t>
  </si>
  <si>
    <t>SSPExpSplitEMU</t>
  </si>
  <si>
    <t>Emulsions</t>
  </si>
  <si>
    <t>SSPExpSplitPER</t>
  </si>
  <si>
    <t>Personal Care</t>
  </si>
  <si>
    <t>SSPExpSplitELP</t>
  </si>
  <si>
    <t>SSPExpSplitALI</t>
  </si>
  <si>
    <t>Alco/IS</t>
  </si>
  <si>
    <t>Intercompany SSP splits</t>
  </si>
  <si>
    <t>SSPIcoSplitEMU</t>
  </si>
  <si>
    <t>SSPIcoSplitPER</t>
  </si>
  <si>
    <t>SSPIcoSplitELP</t>
  </si>
  <si>
    <t>SSPIcoSplitALI</t>
  </si>
  <si>
    <t>Gross profit SSP splits</t>
  </si>
  <si>
    <t>SSPGPrSplitEMU</t>
  </si>
  <si>
    <t>SSPGPrSplitPER</t>
  </si>
  <si>
    <t>SSPGPrSplitELP</t>
  </si>
  <si>
    <t>SSPGPrSplitALI</t>
  </si>
  <si>
    <t>Linked data</t>
  </si>
  <si>
    <t>Intercompany</t>
  </si>
  <si>
    <t>Inter company sales by division</t>
  </si>
  <si>
    <t>IcoSalHOT205165</t>
  </si>
  <si>
    <t>IcoSalHOT928390</t>
  </si>
  <si>
    <t>IcoSalHOT928520</t>
  </si>
  <si>
    <t>IcoSalHOT928559</t>
  </si>
  <si>
    <t>IcoSalHOT928561</t>
  </si>
  <si>
    <t>IcoSalHOT928562</t>
  </si>
  <si>
    <t>IcoSalHOT928570</t>
  </si>
  <si>
    <t>IcoSalHOT928575</t>
  </si>
  <si>
    <t>Santiago Chile</t>
  </si>
  <si>
    <t>IcoSalHOT928580</t>
  </si>
  <si>
    <t>IcoSalHOT928581</t>
  </si>
  <si>
    <t>IcoSalHOT928582</t>
  </si>
  <si>
    <t>IcoSalHOT928583</t>
  </si>
  <si>
    <t>IcoSalHOT928584</t>
  </si>
  <si>
    <t>IcoSalHOT928585</t>
  </si>
  <si>
    <t>IcoSalHOT928586</t>
  </si>
  <si>
    <t>IcoSalHOT928587</t>
  </si>
  <si>
    <t>IcoSalHOT928588</t>
  </si>
  <si>
    <t>Vinamul BV</t>
  </si>
  <si>
    <t>IcoSalHOT928590</t>
  </si>
  <si>
    <t>Hong Kong</t>
  </si>
  <si>
    <t>IcoSalHOT928591_500</t>
  </si>
  <si>
    <t>IcoSalHOT928592</t>
  </si>
  <si>
    <t>IcoSalHOT928593_589</t>
  </si>
  <si>
    <t>IcoSalHOT928594_597</t>
  </si>
  <si>
    <t>IcoSalHOT928595</t>
  </si>
  <si>
    <t>Korea</t>
  </si>
  <si>
    <t>IcoSalHOT928596</t>
  </si>
  <si>
    <t>IcoSalHOT928599_598</t>
  </si>
  <si>
    <t>IcoSalHOT928600_601</t>
  </si>
  <si>
    <t>IcoSalHOT928824</t>
  </si>
  <si>
    <t>Phillipines</t>
  </si>
  <si>
    <t>IcoSalHOT928827_828</t>
  </si>
  <si>
    <t>IcoSalHOT928829</t>
  </si>
  <si>
    <t>IcoSalHOT928850</t>
  </si>
  <si>
    <t>IcoSalHOT928855_854</t>
  </si>
  <si>
    <t>IcoSalHOT928856</t>
  </si>
  <si>
    <t>NZ</t>
  </si>
  <si>
    <t>Guide</t>
  </si>
  <si>
    <t>Overview</t>
  </si>
  <si>
    <t>Workbook purpose</t>
  </si>
  <si>
    <t>File name</t>
  </si>
  <si>
    <t>Version</t>
  </si>
  <si>
    <t>Who created/modified</t>
  </si>
  <si>
    <t>Paul Oulton</t>
  </si>
  <si>
    <t>Modifications</t>
  </si>
  <si>
    <t>References</t>
  </si>
  <si>
    <t>Input-Process-Output</t>
  </si>
  <si>
    <t>Data sources</t>
  </si>
  <si>
    <t>N/A</t>
  </si>
  <si>
    <t>Data inputs</t>
  </si>
  <si>
    <t>Process/Calcs</t>
  </si>
  <si>
    <t>Reports</t>
  </si>
  <si>
    <t>Outputs</t>
  </si>
  <si>
    <t>Procedures</t>
  </si>
  <si>
    <t>Usage tasks</t>
  </si>
  <si>
    <t>1)</t>
  </si>
  <si>
    <t>2)</t>
  </si>
  <si>
    <t>3)</t>
  </si>
  <si>
    <t>Maintenance tasks</t>
  </si>
  <si>
    <t>None</t>
  </si>
  <si>
    <t>Key parameters</t>
  </si>
  <si>
    <t>Application name</t>
  </si>
  <si>
    <t>Organisation name</t>
  </si>
  <si>
    <t>AbleOwl © 2008</t>
  </si>
  <si>
    <t>Crosscheck tolerance</t>
  </si>
  <si>
    <t>Crosscheck text</t>
  </si>
  <si>
    <t>Crosscheck error!</t>
  </si>
  <si>
    <t>Now</t>
  </si>
  <si>
    <t>HideWebToolbar</t>
  </si>
  <si>
    <t>OpenBal</t>
  </si>
  <si>
    <t>ConsultLegalProfPROCSOL</t>
  </si>
  <si>
    <t>Consulting, legal &amp; prof services-SOL</t>
  </si>
  <si>
    <t>ConsultLegalProfPROCSSP</t>
  </si>
  <si>
    <t>Consulting, legal &amp; prof services-SSP</t>
  </si>
  <si>
    <t>ConsultLegalProfPROCFS</t>
  </si>
  <si>
    <t>Consulting, legal &amp; prof services-FS</t>
  </si>
  <si>
    <t>ConsultLegalProfPROCIS</t>
  </si>
  <si>
    <t>Consulting, legal &amp; prof services-IS</t>
  </si>
  <si>
    <t>ConsultLegalProfPROCEMU</t>
  </si>
  <si>
    <t>Consulting, legal &amp; prof services-EMU</t>
  </si>
  <si>
    <t>ConsultLegalProfPROCPER</t>
  </si>
  <si>
    <t>Consulting, legal &amp; prof services-PER</t>
  </si>
  <si>
    <t>ConsultLegalProfPROCELP</t>
  </si>
  <si>
    <t>Consulting, legal &amp; prof services-ELP</t>
  </si>
  <si>
    <t>ConsultLegalProfPROCALI</t>
  </si>
  <si>
    <t>Consulting, legal &amp; prof services-ALI</t>
  </si>
  <si>
    <t>TravelEntertainPROCHOT</t>
  </si>
  <si>
    <t>TravelEntertainPROCLIQ</t>
  </si>
  <si>
    <t>TravelEntertain-LIQ</t>
  </si>
  <si>
    <t>TravelEntertainPROCSOL</t>
  </si>
  <si>
    <t>TravelEntertain-SOL</t>
  </si>
  <si>
    <t>TravelEntertainPROCSSP</t>
  </si>
  <si>
    <t>TravelEntertain-SSP</t>
  </si>
  <si>
    <t>TravelEntertainPROCFS</t>
  </si>
  <si>
    <t>TravelEntertain-FS</t>
  </si>
  <si>
    <t>TravelEntertainPROCIS</t>
  </si>
  <si>
    <t>TravelEntertain-IS</t>
  </si>
  <si>
    <t>TravelEntertainPROCEMU</t>
  </si>
  <si>
    <t>TravelEntertain-EMU</t>
  </si>
  <si>
    <t>TravelEntertainPROCPER</t>
  </si>
  <si>
    <t>TravelEntertain-PER</t>
  </si>
  <si>
    <t>TravelEntertainPROCELP</t>
  </si>
  <si>
    <t>TravelEntertain-ELP</t>
  </si>
  <si>
    <t>TravelEntertainPROCALI</t>
  </si>
  <si>
    <t>TravelEntertain-ALI</t>
  </si>
  <si>
    <t>TerminationPROCHOT</t>
  </si>
  <si>
    <t>TerminationPROCLIQ</t>
  </si>
  <si>
    <t>TerminationPROCSOL</t>
  </si>
  <si>
    <t>TerminationPROCSSP</t>
  </si>
  <si>
    <t>TerminationPROCFS</t>
  </si>
  <si>
    <t>TerminationPROCIS</t>
  </si>
  <si>
    <t>TerminationPROCEMU</t>
  </si>
  <si>
    <t>Termination-EMU</t>
  </si>
  <si>
    <t>TerminationPROCPER</t>
  </si>
  <si>
    <t>Termination-PER</t>
  </si>
  <si>
    <t>TerminationPROCELP</t>
  </si>
  <si>
    <t>Termination-ELP</t>
  </si>
  <si>
    <t>TerminationPROCALI</t>
  </si>
  <si>
    <t>Termination-ALI</t>
  </si>
  <si>
    <t>ITExpensePROCHOT</t>
  </si>
  <si>
    <t>ITExpensePROCLIQ</t>
  </si>
  <si>
    <t>IT expense-LIQ</t>
  </si>
  <si>
    <t>ITExpensePROCSOL</t>
  </si>
  <si>
    <t>IT expense-SOL</t>
  </si>
  <si>
    <t>ITExpensePROCSSP</t>
  </si>
  <si>
    <t>IT expense-SSP</t>
  </si>
  <si>
    <t>ITExpensePROCFS</t>
  </si>
  <si>
    <t>IT expense-FS</t>
  </si>
  <si>
    <t>ITExpensePROCIS</t>
  </si>
  <si>
    <t>IT expense-IS</t>
  </si>
  <si>
    <t>ITExpensePROCEMU</t>
  </si>
  <si>
    <t>IT expense-EMU</t>
  </si>
  <si>
    <t>ITExpensePROCPER</t>
  </si>
  <si>
    <t>IT expense-PER</t>
  </si>
  <si>
    <t>ITExpensePROCELP</t>
  </si>
  <si>
    <t>IT expense-ELP</t>
  </si>
  <si>
    <t>ITExpensePROCALI</t>
  </si>
  <si>
    <t>IT expense-ALI</t>
  </si>
  <si>
    <t>OtherFixedCostPROCHOT</t>
  </si>
  <si>
    <t>OtherFixedCostPROCLIQ</t>
  </si>
  <si>
    <t>Other Fixed Costs-LIQ</t>
  </si>
  <si>
    <t>OtherFixedCostPROCSOL</t>
  </si>
  <si>
    <t>Other Fixed Costs-SOL</t>
  </si>
  <si>
    <t>OtherFixedCostPROCSSP</t>
  </si>
  <si>
    <t>Other Fixed Costs-SSP</t>
  </si>
  <si>
    <t>OtherFixedCostPROCFS</t>
  </si>
  <si>
    <t>Other Fixed Costs-FS</t>
  </si>
  <si>
    <t>OtherFixedCostPROCIS</t>
  </si>
  <si>
    <t>Other Fixed Costs-IS</t>
  </si>
  <si>
    <t>OtherFixedCostPROCEMU</t>
  </si>
  <si>
    <t>Other Fixed Costs-EMU</t>
  </si>
  <si>
    <t>OtherFixedCostPROCPER</t>
  </si>
  <si>
    <t>Other Fixed Costs-PER</t>
  </si>
  <si>
    <t>OtherFixedCostPROCELP</t>
  </si>
  <si>
    <t>Other Fixed Costs-ELP</t>
  </si>
  <si>
    <t>OtherFixedCostPROCALI</t>
  </si>
  <si>
    <t>Other Fixed Costs-ALI</t>
  </si>
  <si>
    <t>Headcount</t>
  </si>
  <si>
    <t>HeadCountFulTFACTADH</t>
  </si>
  <si>
    <t>Manufacturing Full-Time</t>
  </si>
  <si>
    <t>HeadCountParTFACTADH</t>
  </si>
  <si>
    <t>Manufacturing Part-Time</t>
  </si>
  <si>
    <t>HeadCountConsFACTADH</t>
  </si>
  <si>
    <t>Manufacturing Consultants/Employee equivalents</t>
  </si>
  <si>
    <t>HeadCountTempFACTADH</t>
  </si>
  <si>
    <t>Manufacturing Temporary</t>
  </si>
  <si>
    <t>HeadCountFulTSELLADH</t>
  </si>
  <si>
    <t>Selling Full-Time</t>
  </si>
  <si>
    <t>HeadCountParTSELLADH</t>
  </si>
  <si>
    <t>Selling Part-Time</t>
  </si>
  <si>
    <t>HeadCountConsSELLADH</t>
  </si>
  <si>
    <t>Selling Consultants/Employee equivalents</t>
  </si>
  <si>
    <t>HeadCountTempSELLADH</t>
  </si>
  <si>
    <t>Selling Temporary</t>
  </si>
  <si>
    <t>HeadCountFulTRADVADH</t>
  </si>
  <si>
    <t>R&amp;D Full-Time</t>
  </si>
  <si>
    <t>HeadCountFulTFINDADH</t>
  </si>
  <si>
    <t>Finance Full-Time</t>
  </si>
  <si>
    <t>HeadCountConsFINDADH</t>
  </si>
  <si>
    <t>Finance Consultants/Employee equivalents</t>
  </si>
  <si>
    <t>HeadCountFulTHRESADH</t>
  </si>
  <si>
    <t>HR Full-Time</t>
  </si>
  <si>
    <t>HeadCountFulTITECADH</t>
  </si>
  <si>
    <t>IT Full-Time</t>
  </si>
  <si>
    <t>HeadCountFulTPROCADH</t>
  </si>
  <si>
    <t>Procurement Full-Time</t>
  </si>
  <si>
    <t>HeadCountFulTFACLADH</t>
  </si>
  <si>
    <t>Facilities Full-Time</t>
  </si>
  <si>
    <t>HeadCountFulTMGMTADH</t>
  </si>
  <si>
    <t>Management Full-Time</t>
  </si>
  <si>
    <t>HeadCountFulTSUPCADH</t>
  </si>
  <si>
    <t>Supply Chain Full-Time</t>
  </si>
  <si>
    <t>HeadCountFulTFACTSSP</t>
  </si>
  <si>
    <t>HeadCountFulTSELLSSP</t>
  </si>
  <si>
    <t>HeadCountFulTRADVSSP</t>
  </si>
  <si>
    <t>HeadCountFulTFINDSSP</t>
  </si>
  <si>
    <t>HeadCountParTFINDSSP</t>
  </si>
  <si>
    <t>Finance Part-Time</t>
  </si>
  <si>
    <t>HeadCountFulTHRESSSP</t>
  </si>
  <si>
    <t>HeadCountFulTITECSSP</t>
  </si>
  <si>
    <t>HeadCountFulTPROCSSP</t>
  </si>
  <si>
    <t>HeadCountFulTMGMTSSP</t>
  </si>
  <si>
    <t>HeadCountFulTSUPCSSP</t>
  </si>
  <si>
    <t>HeadCountFulTFACTFS</t>
  </si>
  <si>
    <t>HeadCountFulTSELLFS</t>
  </si>
  <si>
    <t>HeadCountFulTRADVFS</t>
  </si>
  <si>
    <t>HeadCountFulTTECHFS</t>
  </si>
  <si>
    <t>Technical Full-Time</t>
  </si>
  <si>
    <t>HeadCountFulTFINDFS</t>
  </si>
  <si>
    <t>HeadCountFulTHRESFS</t>
  </si>
  <si>
    <t>HeadCountFulTITECFS</t>
  </si>
  <si>
    <t>HeadCountFulTPROCFS</t>
  </si>
  <si>
    <t>HeadCountFulTMGMTFS</t>
  </si>
  <si>
    <t>HeadCountFulTSUPCFS</t>
  </si>
  <si>
    <t>HeadCountFulTFACTIS</t>
  </si>
  <si>
    <t>HeadCountFulTSELLIS</t>
  </si>
  <si>
    <t>HeadCountFulTRADVIS</t>
  </si>
  <si>
    <t>HeadCountConsCASUIS</t>
  </si>
  <si>
    <t>Consultants - casual basis</t>
  </si>
  <si>
    <t>HeadCountFulTFINDIS</t>
  </si>
  <si>
    <t>HeadCountFulTHRESIS</t>
  </si>
  <si>
    <t>HeadCountFulTITECIS</t>
  </si>
  <si>
    <t>HeadCountFulTPROCIS</t>
  </si>
  <si>
    <t>HeadCountFulTMGMTIS</t>
  </si>
  <si>
    <t>HeadCountFulTSUPCIS</t>
  </si>
  <si>
    <t>HeadCountFulTFACTEMU</t>
  </si>
  <si>
    <t>HeadCountParTFACTEMU</t>
  </si>
  <si>
    <t>HeadCountConsFACTEMU</t>
  </si>
  <si>
    <t>HeadCountTempFACTEMU</t>
  </si>
  <si>
    <t>HeadCountFulTSELLEMU</t>
  </si>
  <si>
    <t>HeadCountParTSELLEMU</t>
  </si>
  <si>
    <t>HeadCountConsSELLEMU</t>
  </si>
  <si>
    <t>HeadCountTempSELLEMU</t>
  </si>
  <si>
    <t>HeadCountTempSUPCEMU</t>
  </si>
  <si>
    <t>Supply Chain Temporary</t>
  </si>
  <si>
    <t>HeadCountFulTFACTPER</t>
  </si>
  <si>
    <t>HeadCountParTFACTPER</t>
  </si>
  <si>
    <t>HeadCountConsFACTPER</t>
  </si>
  <si>
    <t>HeadCountTempFACTPER</t>
  </si>
  <si>
    <t>HeadCountFulTSELLPER</t>
  </si>
  <si>
    <t>HeadCountParTSELLPER</t>
  </si>
  <si>
    <t>HeadCountConsSELLPER</t>
  </si>
  <si>
    <t>HeadCountTempSELLPER</t>
  </si>
  <si>
    <t>HeadCountTempSUPCPER</t>
  </si>
  <si>
    <t>HeadCountFulTFACTELP</t>
  </si>
  <si>
    <t>HeadCountParTFACTELP</t>
  </si>
  <si>
    <t>HeadCountConsFACTELP</t>
  </si>
  <si>
    <t>HeadCountTempFACTELP</t>
  </si>
  <si>
    <t>HeadCountFulTSELLELP</t>
  </si>
  <si>
    <t>HeadCountParTSELLELP</t>
  </si>
  <si>
    <t>HeadCountConsSELLELP</t>
  </si>
  <si>
    <t>HeadCountTempSELLELP</t>
  </si>
  <si>
    <t>HeadCountTempSUPCELP</t>
  </si>
  <si>
    <t>HeadCountFulTFACTALI</t>
  </si>
  <si>
    <t>HeadCountParTFACTALI</t>
  </si>
  <si>
    <t>HeadCountConsFACTALI</t>
  </si>
  <si>
    <t>HeadCountTempFACTALI</t>
  </si>
  <si>
    <t>HeadCountFulTSELLALI</t>
  </si>
  <si>
    <t>HeadCountParTSELLALI</t>
  </si>
  <si>
    <t>HeadCountConsSELLALI</t>
  </si>
  <si>
    <t>HeadCountTempSELLALI</t>
  </si>
  <si>
    <t>HeadCountTempSUPCALI</t>
  </si>
  <si>
    <t>Inventory</t>
  </si>
  <si>
    <t>FinGoodsADH</t>
  </si>
  <si>
    <t>Total Finished Goods</t>
  </si>
  <si>
    <t>GITADH</t>
  </si>
  <si>
    <t xml:space="preserve">GIT </t>
  </si>
  <si>
    <t>ProvisFGCreatedADH</t>
  </si>
  <si>
    <t>Created</t>
  </si>
  <si>
    <t>ProvisFGUtilisedADH</t>
  </si>
  <si>
    <t>Utilised</t>
  </si>
  <si>
    <t>ProvisFGReleasedADH</t>
  </si>
  <si>
    <t>Released</t>
  </si>
  <si>
    <t>ProvisRMCreatedADH</t>
  </si>
  <si>
    <t>ProvisRMUtilisedADH</t>
  </si>
  <si>
    <t>ProvisRMReleasedADH</t>
  </si>
  <si>
    <t>ProvisWIPCreatedADH</t>
  </si>
  <si>
    <t>ProvisWIPUtilisedADH</t>
  </si>
  <si>
    <t>ProvisWIPReleasedADH</t>
  </si>
  <si>
    <t>SLOBADH</t>
  </si>
  <si>
    <t>SLOB</t>
  </si>
  <si>
    <t>FinGoodsSSP</t>
  </si>
  <si>
    <t>GITSSP</t>
  </si>
  <si>
    <t>ProvisFGCreatedSSP</t>
  </si>
  <si>
    <t>ProvisFGUtilisedSSP</t>
  </si>
  <si>
    <t>ProvisFGReleasedSSP</t>
  </si>
  <si>
    <t>ProvisRMCreatedSSP</t>
  </si>
  <si>
    <t>ProvisRMUtilisedSSP</t>
  </si>
  <si>
    <t>ProvisRMReleasedSSP</t>
  </si>
  <si>
    <t>ProvisWIPCreatedSSP</t>
  </si>
  <si>
    <t>ProvisWIPUtilisedSSP</t>
  </si>
  <si>
    <t>ProvisWIPReleasedSSP</t>
  </si>
  <si>
    <t>SLOBSSP</t>
  </si>
  <si>
    <t>FinGoodsFS</t>
  </si>
  <si>
    <t>GITFS</t>
  </si>
  <si>
    <t>ProvisFGCreatedFS</t>
  </si>
  <si>
    <t>ProvisFGUtilisedFS</t>
  </si>
  <si>
    <t>ProvisFGReleasedFS</t>
  </si>
  <si>
    <t>ProvisRMCreatedFS</t>
  </si>
  <si>
    <t>ProvisRMUtilisedFS</t>
  </si>
  <si>
    <t>ProvisRMReleasedFS</t>
  </si>
  <si>
    <t>ProvisWIPCreatedFS</t>
  </si>
  <si>
    <t>ProvisWIPUtilisedFS</t>
  </si>
  <si>
    <t>ProvisWIPReleasedFS</t>
  </si>
  <si>
    <t>SLOBFS</t>
  </si>
  <si>
    <t>FinGoodsIS</t>
  </si>
  <si>
    <t>GITIS</t>
  </si>
  <si>
    <t>ProvisFGCreatedIS</t>
  </si>
  <si>
    <t>ProvisFGUtilisedIS</t>
  </si>
  <si>
    <t>ProvisFGReleasedIS</t>
  </si>
  <si>
    <t>ProvisRMCreatedIS</t>
  </si>
  <si>
    <t>ProvisRMUtilisedIS</t>
  </si>
  <si>
    <t>ProvisRMReleasedIS</t>
  </si>
  <si>
    <t>ProvisWIPCreatedIS</t>
  </si>
  <si>
    <t>ProvisWIPUtilisedIS</t>
  </si>
  <si>
    <t>ProvisWIPReleasedIS</t>
  </si>
  <si>
    <t>SLOBIS</t>
  </si>
  <si>
    <t>FinGoodsAdj</t>
  </si>
  <si>
    <t>HeadCountConsFACLADH</t>
  </si>
  <si>
    <t>Facilities Consultants/Employee equivalents</t>
  </si>
  <si>
    <t>Calculations</t>
  </si>
  <si>
    <t>SalaryWageTotalFACT</t>
  </si>
  <si>
    <t>Manufacturing salary &amp; wage</t>
  </si>
  <si>
    <t>FringeBenefitsFACT</t>
  </si>
  <si>
    <t>Manufacturing fringe benefits</t>
  </si>
  <si>
    <t>BonusFACT</t>
  </si>
  <si>
    <t>DepreciationChargeFACT</t>
  </si>
  <si>
    <t>Depreciation charge</t>
  </si>
  <si>
    <t>MachineryFACT</t>
  </si>
  <si>
    <t>R&amp;M-P&amp;E</t>
  </si>
  <si>
    <t>BuildingsFACT</t>
  </si>
  <si>
    <t>R&amp;M-Buildings</t>
  </si>
  <si>
    <t>OtherRMFACT</t>
  </si>
  <si>
    <t>R&amp;M-Other</t>
  </si>
  <si>
    <t>RentInsurTaxUtilFACT</t>
  </si>
  <si>
    <t>Rent, Insurance, Taxes and Utilities</t>
  </si>
  <si>
    <t>TravelEntertainFACT</t>
  </si>
  <si>
    <t>TerminationFACT</t>
  </si>
  <si>
    <t>OtherVariableCostFACT</t>
  </si>
  <si>
    <t>Other variable costs</t>
  </si>
  <si>
    <t>SalaryWageTotalPROC</t>
  </si>
  <si>
    <t>Salary &amp; wage</t>
  </si>
  <si>
    <t>FringeBenefitsPROC</t>
  </si>
  <si>
    <t>Fringe benefits</t>
  </si>
  <si>
    <t>BonusPROC</t>
  </si>
  <si>
    <t>DepreciationChargePROC</t>
  </si>
  <si>
    <t>OtherRMPROC</t>
  </si>
  <si>
    <t>RentInsurTaxUtilPROC</t>
  </si>
  <si>
    <t>ConsultLegalProfPROC</t>
  </si>
  <si>
    <t>Consulting, legal &amp; prof services</t>
  </si>
  <si>
    <t>TravelEntertainPROC</t>
  </si>
  <si>
    <t>TerminationPROC</t>
  </si>
  <si>
    <t>ITExpensePROC</t>
  </si>
  <si>
    <t>IT expense</t>
  </si>
  <si>
    <t>OtherFixedCostPROC</t>
  </si>
  <si>
    <t>Other Fixed Costs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</si>
</sst>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* #,##0.000_);&quot;$&quot;* \(#,##0.000\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m\-yy;[Red]* &quot;Not date&quot;;&quot;-&quot;;[Red]* &quot;Not date&quot;"/>
    <numFmt numFmtId="192" formatCode="h:mm\ AM/PM;[Red]* &quot;Not time&quot;;\-;[Red]* &quot;Not time&quot;"/>
    <numFmt numFmtId="193" formatCode="[h]:mm;[Red]* &quot;Not time&quot;;[h]:mm;[Red]* &quot;Not time&quot;"/>
    <numFmt numFmtId="194" formatCode="d\-mmm\-yyyy;[Red]* &quot;Not date&quot;;&quot;-&quot;;[Red]* &quot;Not date&quot;"/>
    <numFmt numFmtId="195" formatCode="d\-mmm\-yyyy\ h:mm\ AM/PM;[Red]* &quot;Not time&quot;;0;[Red]* &quot;Not time&quot;"/>
    <numFmt numFmtId="196" formatCode="mm/dd/yyyy;[Red]* &quot;Not date&quot;;&quot;-&quot;;[Red]* &quot;Not date&quot;"/>
    <numFmt numFmtId="197" formatCode="00\-00\-000000\-00"/>
    <numFmt numFmtId="198" formatCode="d\-mmm;[Red]&quot;Not date&quot;;&quot;-&quot;;[Red]* &quot;Not date&quot;"/>
    <numFmt numFmtId="199" formatCode="d\-mmm\-yyyy\ h:mm\ AM/PM;[Red]&quot;Not date&quot;;&quot;-&quot;;[Red]* &quot;Not date&quot;"/>
    <numFmt numFmtId="200" formatCode="d/mm/yyyy;[Red]&quot;Not date&quot;;&quot;-&quot;;[Red]* &quot;Not date&quot;"/>
    <numFmt numFmtId="201" formatCode="mmm\-yy;[Red]&quot;Not date&quot;;&quot;-&quot;;[Red]* &quot;Not date&quot;"/>
    <numFmt numFmtId="202" formatCode="h:mm\ AM/PM;[Red]&quot;Not time&quot;;h:mm\ AM/PM;[Red]* &quot;Not time&quot;"/>
    <numFmt numFmtId="203" formatCode="[h]:mm;[Red]&quot;Not time&quot;;[h]:mm;[Red]* &quot;Not time&quot;"/>
    <numFmt numFmtId="204" formatCode="d\-mmm\-yyyy\ h:mm\ AM/PM;[Red]&quot;Not time&quot;;0;[Red]* &quot;Not time&quot;"/>
    <numFmt numFmtId="205" formatCode="#,##0,_);\(#,##0,\);0_);* @_)"/>
    <numFmt numFmtId="206" formatCode="#,##0,,_);\(#,##0,,\);0_);* @_)"/>
    <numFmt numFmtId="207" formatCode="&quot;$&quot;* #,##0,_);&quot;$&quot;* \(#,##0,\);&quot;$&quot;* 0_);* @_)"/>
    <numFmt numFmtId="208" formatCode="&quot;$&quot;* #,##0,,_);&quot;$&quot;* \(#,##0,,\);&quot;$&quot;* 0_);* @_)"/>
    <numFmt numFmtId="209" formatCode="\R* #,##0_);\R* \(#,##0\);\R* 0_);* @_)"/>
    <numFmt numFmtId="210" formatCode="\R* #,##0,_);\R* \(#,##0,\);\R* 0_);* @_)"/>
    <numFmt numFmtId="211" formatCode="\R* #,##0,,_);\R* \(#,##0,,\);\R* 0_);* @_)"/>
    <numFmt numFmtId="212" formatCode="\R* #,##0.0_);\R* \(#,##0.0\);\R* 0.0_);* @_)"/>
    <numFmt numFmtId="213" formatCode="\R* #,##0.00_);\R* \(#,##0.00\);\R* 0.00_);* @_)"/>
    <numFmt numFmtId="214" formatCode="\R* #,##0.000_);\R* \(#,##0.000\);\R* 0.000_);* @_)"/>
    <numFmt numFmtId="215" formatCode="\R* #,##0.0000_);\R* \(#,##0.0000\);\R* 0.0000_);* @_)"/>
    <numFmt numFmtId="216" formatCode="\R* #,##0.000_);\R* \(#,##0.000\)"/>
    <numFmt numFmtId="217" formatCode="\$* #,##0_);\$* \(#,##0\);\$* 0_);* @_)"/>
    <numFmt numFmtId="218" formatCode="\$* #,##0,_);\$* \(#,##0,\);\$* 0_);* @_)"/>
    <numFmt numFmtId="219" formatCode="\$* #,##0,,_);\$* \(#,##0,,\);\$* 0_);* @_)"/>
    <numFmt numFmtId="220" formatCode="\$* #,##0.0_);\$* \(#,##0.0\);\$* 0.0_);* @_)"/>
    <numFmt numFmtId="221" formatCode="\$* #,##0.00_);\$* \(#,##0.00\);\$* 0.00_);* @_)"/>
    <numFmt numFmtId="222" formatCode="\$* #,##0.000_);\$* \(#,##0.000\);\$* 0.000_);* @_)"/>
    <numFmt numFmtId="223" formatCode="\$* #,##0.0000_);\$* \(#,##0.0000\);\$* 0.0000_);* @_)"/>
    <numFmt numFmtId="224" formatCode="\$* #,##0.000_);\$* \(#,##0.000\)"/>
  </numFmts>
  <fonts count="15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sz val="9"/>
      <name val="Tahoma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8"/>
      <color indexed="36"/>
      <name val="Arial"/>
      <family val="2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108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89" fontId="0" fillId="0" borderId="0" applyFill="0" applyBorder="0">
      <alignment vertical="top"/>
      <protection/>
    </xf>
    <xf numFmtId="190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1" fontId="0" fillId="0" borderId="0" applyFill="0" applyBorder="0">
      <alignment vertical="top"/>
      <protection/>
    </xf>
    <xf numFmtId="191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192" fontId="0" fillId="0" borderId="0" applyFill="0" applyBorder="0">
      <alignment vertical="top"/>
      <protection/>
    </xf>
    <xf numFmtId="193" fontId="0" fillId="0" borderId="0" applyFill="0" applyBorder="0">
      <alignment vertical="top"/>
      <protection/>
    </xf>
    <xf numFmtId="197" fontId="0" fillId="0" borderId="1" applyBorder="0">
      <alignment/>
      <protection/>
    </xf>
    <xf numFmtId="179" fontId="0" fillId="0" borderId="0" applyFill="0" applyBorder="0">
      <alignment vertical="top"/>
      <protection/>
    </xf>
    <xf numFmtId="180" fontId="7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7" fontId="0" fillId="0" borderId="0" applyFill="0" applyBorder="0">
      <alignment vertical="top"/>
      <protection/>
    </xf>
    <xf numFmtId="218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0" fontId="8" fillId="0" borderId="0" applyNumberFormat="0" applyFill="0" applyBorder="0" applyAlignment="0" applyProtection="0"/>
    <xf numFmtId="0" fontId="9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11" fillId="0" borderId="0" applyFill="0" applyBorder="0">
      <alignment vertical="top"/>
      <protection/>
    </xf>
    <xf numFmtId="0" fontId="12" fillId="0" borderId="0" applyFill="0" applyBorder="0">
      <alignment vertical="top"/>
      <protection/>
    </xf>
    <xf numFmtId="0" fontId="13" fillId="0" borderId="0" applyFill="0" applyBorder="0">
      <alignment horizontal="left" vertical="top"/>
      <protection hidden="1"/>
    </xf>
    <xf numFmtId="0" fontId="13" fillId="0" borderId="0" applyFill="0" applyBorder="0">
      <alignment horizontal="left" vertical="top" indent="1"/>
      <protection hidden="1"/>
    </xf>
    <xf numFmtId="0" fontId="13" fillId="0" borderId="0" applyFill="0" applyBorder="0">
      <alignment horizontal="left" vertical="top" indent="2"/>
      <protection hidden="1"/>
    </xf>
    <xf numFmtId="0" fontId="13" fillId="0" borderId="0" applyFill="0" applyBorder="0">
      <alignment horizontal="left" vertical="top" indent="3"/>
      <protection hidden="1"/>
    </xf>
    <xf numFmtId="224" fontId="13" fillId="0" borderId="0" applyNumberFormat="0" applyFill="0" applyBorder="0" applyAlignment="0" applyProtection="0"/>
    <xf numFmtId="173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94" fontId="4" fillId="0" borderId="0" applyFill="0" applyBorder="0">
      <alignment vertical="top"/>
      <protection locked="0"/>
    </xf>
    <xf numFmtId="195" fontId="4" fillId="0" borderId="0" applyFill="0" applyBorder="0">
      <alignment vertical="top"/>
      <protection locked="0"/>
    </xf>
    <xf numFmtId="190" fontId="4" fillId="0" borderId="0" applyFill="0" applyBorder="0">
      <alignment vertical="top"/>
      <protection locked="0"/>
    </xf>
    <xf numFmtId="196" fontId="4" fillId="0" borderId="0" applyFill="0" applyBorder="0">
      <alignment vertical="top"/>
      <protection locked="0"/>
    </xf>
    <xf numFmtId="191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4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2" fontId="4" fillId="0" borderId="0" applyFill="0" applyBorder="0">
      <alignment vertical="top"/>
      <protection locked="0"/>
    </xf>
    <xf numFmtId="193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7" fontId="4" fillId="0" borderId="0" applyFill="0" applyBorder="0">
      <alignment vertical="top"/>
      <protection locked="0"/>
    </xf>
    <xf numFmtId="218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2" fillId="0" borderId="0" applyFill="0" applyBorder="0">
      <alignment vertical="top"/>
      <protection/>
    </xf>
    <xf numFmtId="0" fontId="2" fillId="0" borderId="0" applyFill="0" applyBorder="0">
      <alignment horizontal="left" vertical="top" indent="1"/>
      <protection/>
    </xf>
    <xf numFmtId="0" fontId="2" fillId="0" borderId="0" applyFill="0" applyBorder="0">
      <alignment horizontal="left" vertical="top" indent="2"/>
      <protection/>
    </xf>
    <xf numFmtId="0" fontId="2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1" fontId="5" fillId="0" borderId="0" applyFill="0" applyBorder="0">
      <alignment horizontal="center"/>
      <protection/>
    </xf>
    <xf numFmtId="0" fontId="5" fillId="0" borderId="0" applyFill="0" applyBorder="0">
      <alignment horizontal="center"/>
      <protection/>
    </xf>
    <xf numFmtId="0" fontId="5" fillId="2" borderId="0" applyFill="0" applyBorder="0">
      <alignment horizontal="left"/>
      <protection/>
    </xf>
    <xf numFmtId="0" fontId="5" fillId="0" borderId="0" applyFill="0" applyBorder="0">
      <alignment horizontal="center" wrapText="1"/>
      <protection/>
    </xf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173" fontId="4" fillId="0" borderId="0" xfId="54" applyBorder="1">
      <alignment vertical="top"/>
      <protection locked="0"/>
    </xf>
    <xf numFmtId="173" fontId="0" fillId="0" borderId="0" xfId="15" applyBorder="1">
      <alignment vertical="top"/>
      <protection/>
    </xf>
    <xf numFmtId="0" fontId="5" fillId="0" borderId="0" xfId="105">
      <alignment horizontal="center"/>
      <protection/>
    </xf>
    <xf numFmtId="0" fontId="2" fillId="0" borderId="2" xfId="95" applyBorder="1">
      <alignment vertical="top"/>
      <protection/>
    </xf>
    <xf numFmtId="197" fontId="0" fillId="0" borderId="3" xfId="32" applyBorder="1">
      <alignment/>
      <protection/>
    </xf>
    <xf numFmtId="173" fontId="0" fillId="0" borderId="2" xfId="15" applyBorder="1">
      <alignment vertical="top"/>
      <protection/>
    </xf>
    <xf numFmtId="0" fontId="0" fillId="0" borderId="4" xfId="0" applyBorder="1" applyAlignment="1">
      <alignment/>
    </xf>
    <xf numFmtId="197" fontId="0" fillId="0" borderId="1" xfId="32" applyBorder="1">
      <alignment/>
      <protection/>
    </xf>
    <xf numFmtId="0" fontId="0" fillId="0" borderId="0" xfId="100" applyBorder="1">
      <alignment horizontal="left" vertical="top" indent="1"/>
      <protection/>
    </xf>
    <xf numFmtId="0" fontId="0" fillId="0" borderId="5" xfId="0" applyBorder="1" applyAlignment="1">
      <alignment/>
    </xf>
    <xf numFmtId="0" fontId="0" fillId="0" borderId="0" xfId="100" applyFont="1" applyBorder="1">
      <alignment horizontal="left" vertical="top" indent="1"/>
      <protection/>
    </xf>
    <xf numFmtId="0" fontId="2" fillId="0" borderId="0" xfId="95" applyBorder="1">
      <alignment vertical="top"/>
      <protection/>
    </xf>
    <xf numFmtId="0" fontId="0" fillId="0" borderId="1" xfId="0" applyBorder="1" applyAlignment="1">
      <alignment/>
    </xf>
    <xf numFmtId="0" fontId="2" fillId="0" borderId="0" xfId="96" applyBorder="1">
      <alignment horizontal="left" vertical="top" indent="1"/>
      <protection/>
    </xf>
    <xf numFmtId="0" fontId="0" fillId="0" borderId="0" xfId="101" applyBorder="1">
      <alignment horizontal="left" vertical="top" indent="2"/>
      <protection/>
    </xf>
    <xf numFmtId="197" fontId="0" fillId="0" borderId="1" xfId="32" applyFont="1" applyBorder="1">
      <alignment/>
      <protection/>
    </xf>
    <xf numFmtId="4" fontId="0" fillId="0" borderId="1" xfId="0" applyNumberFormat="1" applyBorder="1" applyAlignment="1">
      <alignment/>
    </xf>
    <xf numFmtId="0" fontId="2" fillId="0" borderId="0" xfId="97" applyBorder="1">
      <alignment horizontal="left" vertical="top" indent="2"/>
      <protection/>
    </xf>
    <xf numFmtId="0" fontId="0" fillId="0" borderId="1" xfId="0" applyFill="1" applyBorder="1" applyAlignment="1">
      <alignment/>
    </xf>
    <xf numFmtId="180" fontId="4" fillId="0" borderId="0" xfId="76" applyBorder="1">
      <alignment vertical="top"/>
      <protection locked="0"/>
    </xf>
    <xf numFmtId="0" fontId="2" fillId="0" borderId="0" xfId="97" applyFont="1" applyBorder="1">
      <alignment horizontal="left" vertical="top" indent="2"/>
      <protection/>
    </xf>
    <xf numFmtId="0" fontId="0" fillId="0" borderId="1" xfId="0" applyFont="1" applyBorder="1" applyAlignment="1">
      <alignment/>
    </xf>
    <xf numFmtId="0" fontId="0" fillId="0" borderId="0" xfId="101" applyFont="1" applyBorder="1">
      <alignment horizontal="left" vertical="top" indent="2"/>
      <protection/>
    </xf>
    <xf numFmtId="0" fontId="0" fillId="0" borderId="0" xfId="102" applyBorder="1">
      <alignment horizontal="left" vertical="top" indent="3"/>
      <protection/>
    </xf>
    <xf numFmtId="180" fontId="4" fillId="0" borderId="0" xfId="76" applyFill="1" applyBorder="1">
      <alignment vertical="top"/>
      <protection locked="0"/>
    </xf>
    <xf numFmtId="0" fontId="2" fillId="0" borderId="0" xfId="96" applyFill="1" applyBorder="1">
      <alignment horizontal="left" vertical="top" indent="1"/>
      <protection/>
    </xf>
    <xf numFmtId="0" fontId="0" fillId="0" borderId="0" xfId="101" applyFont="1" applyBorder="1">
      <alignment horizontal="left" vertical="top" indent="2"/>
      <protection/>
    </xf>
    <xf numFmtId="0" fontId="2" fillId="0" borderId="0" xfId="96" applyFont="1" applyBorder="1">
      <alignment horizontal="left" vertical="top" indent="1"/>
      <protection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173" fontId="0" fillId="0" borderId="0" xfId="15" applyFont="1" applyBorder="1">
      <alignment vertical="top"/>
      <protection/>
    </xf>
    <xf numFmtId="0" fontId="0" fillId="0" borderId="5" xfId="0" applyFont="1" applyBorder="1" applyAlignment="1">
      <alignment/>
    </xf>
    <xf numFmtId="173" fontId="0" fillId="0" borderId="0" xfId="15" applyFill="1" applyBorder="1">
      <alignment vertical="top"/>
      <protection/>
    </xf>
    <xf numFmtId="0" fontId="2" fillId="0" borderId="0" xfId="97" applyFont="1" applyBorder="1">
      <alignment horizontal="left" vertical="top" indent="2"/>
      <protection/>
    </xf>
    <xf numFmtId="0" fontId="0" fillId="0" borderId="0" xfId="102" applyFont="1" applyBorder="1">
      <alignment horizontal="left" vertical="top" indent="3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0" xfId="15" applyBorder="1" quotePrefix="1">
      <alignment vertical="top"/>
      <protection/>
    </xf>
    <xf numFmtId="0" fontId="10" fillId="3" borderId="3" xfId="46" applyFill="1" applyBorder="1">
      <alignment vertical="top"/>
      <protection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10" fillId="3" borderId="1" xfId="46" applyFill="1" applyBorder="1">
      <alignment vertical="top"/>
      <protection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1" xfId="106" applyFill="1" applyBorder="1">
      <alignment horizontal="left"/>
      <protection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0" xfId="95">
      <alignment vertical="top"/>
      <protection/>
    </xf>
    <xf numFmtId="0" fontId="0" fillId="0" borderId="0" xfId="100">
      <alignment horizontal="left" vertical="top" indent="1"/>
      <protection/>
    </xf>
    <xf numFmtId="0" fontId="4" fillId="0" borderId="0" xfId="72">
      <alignment vertical="top" wrapText="1"/>
      <protection locked="0"/>
    </xf>
    <xf numFmtId="0" fontId="0" fillId="0" borderId="0" xfId="101">
      <alignment horizontal="left" vertical="top" indent="2"/>
      <protection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77" fontId="4" fillId="0" borderId="5" xfId="60" applyBorder="1">
      <alignment vertical="top"/>
      <protection locked="0"/>
    </xf>
    <xf numFmtId="0" fontId="5" fillId="3" borderId="7" xfId="107" applyFill="1" applyBorder="1">
      <alignment horizontal="center" wrapText="1"/>
      <protection/>
    </xf>
    <xf numFmtId="0" fontId="5" fillId="0" borderId="0" xfId="105" applyBorder="1">
      <alignment horizontal="center"/>
      <protection/>
    </xf>
    <xf numFmtId="0" fontId="0" fillId="4" borderId="0" xfId="0" applyFill="1" applyAlignment="1">
      <alignment/>
    </xf>
    <xf numFmtId="173" fontId="0" fillId="4" borderId="0" xfId="15" applyFill="1" applyBorder="1">
      <alignment vertical="top"/>
      <protection/>
    </xf>
    <xf numFmtId="0" fontId="10" fillId="3" borderId="9" xfId="46" applyFill="1" applyBorder="1">
      <alignment vertical="top"/>
      <protection/>
    </xf>
    <xf numFmtId="0" fontId="5" fillId="3" borderId="10" xfId="106" applyFill="1" applyBorder="1">
      <alignment horizontal="left"/>
      <protection/>
    </xf>
    <xf numFmtId="0" fontId="0" fillId="3" borderId="11" xfId="0" applyFill="1" applyBorder="1" applyAlignment="1">
      <alignment/>
    </xf>
    <xf numFmtId="0" fontId="10" fillId="3" borderId="12" xfId="46" applyFill="1" applyBorder="1">
      <alignment vertical="top"/>
      <protection/>
    </xf>
    <xf numFmtId="0" fontId="5" fillId="3" borderId="0" xfId="106" applyFill="1" applyBorder="1">
      <alignment horizontal="left"/>
      <protection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15" xfId="105" applyFill="1" applyBorder="1">
      <alignment horizontal="center"/>
      <protection/>
    </xf>
    <xf numFmtId="0" fontId="0" fillId="3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0" xfId="15" applyAlignment="1">
      <alignment/>
      <protection/>
    </xf>
    <xf numFmtId="173" fontId="0" fillId="0" borderId="17" xfId="15" applyBorder="1" applyAlignment="1">
      <alignment/>
      <protection/>
    </xf>
    <xf numFmtId="173" fontId="0" fillId="0" borderId="18" xfId="15" applyBorder="1">
      <alignment vertical="top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" borderId="10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99" applyBorder="1">
      <alignment vertical="top"/>
      <protection/>
    </xf>
    <xf numFmtId="0" fontId="5" fillId="3" borderId="14" xfId="106" applyFill="1" applyBorder="1">
      <alignment horizontal="left"/>
      <protection/>
    </xf>
    <xf numFmtId="0" fontId="2" fillId="0" borderId="12" xfId="95" applyBorder="1">
      <alignment vertical="top"/>
      <protection/>
    </xf>
    <xf numFmtId="0" fontId="2" fillId="0" borderId="12" xfId="96" applyBorder="1">
      <alignment horizontal="left" vertical="top" indent="1"/>
      <protection/>
    </xf>
    <xf numFmtId="0" fontId="0" fillId="0" borderId="12" xfId="101" applyBorder="1">
      <alignment horizontal="left" vertical="top" indent="2"/>
      <protection/>
    </xf>
    <xf numFmtId="182" fontId="4" fillId="0" borderId="0" xfId="78" applyAlignment="1">
      <alignment/>
      <protection locked="0"/>
    </xf>
    <xf numFmtId="177" fontId="4" fillId="0" borderId="0" xfId="60" applyAlignment="1">
      <alignment/>
      <protection locked="0"/>
    </xf>
    <xf numFmtId="0" fontId="11" fillId="3" borderId="1" xfId="47" applyFill="1" applyBorder="1">
      <alignment vertical="top"/>
      <protection/>
    </xf>
    <xf numFmtId="0" fontId="5" fillId="3" borderId="6" xfId="107" applyFill="1" applyBorder="1">
      <alignment horizontal="center" wrapText="1"/>
      <protection/>
    </xf>
    <xf numFmtId="0" fontId="5" fillId="3" borderId="7" xfId="105" applyFill="1" applyBorder="1">
      <alignment horizontal="center"/>
      <protection/>
    </xf>
    <xf numFmtId="0" fontId="0" fillId="3" borderId="7" xfId="105" applyFont="1" applyFill="1" applyBorder="1">
      <alignment horizontal="center"/>
      <protection/>
    </xf>
    <xf numFmtId="0" fontId="0" fillId="3" borderId="8" xfId="105" applyFont="1" applyFill="1" applyBorder="1">
      <alignment horizontal="center"/>
      <protection/>
    </xf>
    <xf numFmtId="0" fontId="11" fillId="3" borderId="12" xfId="47" applyFill="1" applyBorder="1">
      <alignment vertical="top"/>
      <protection/>
    </xf>
    <xf numFmtId="0" fontId="5" fillId="3" borderId="15" xfId="107" applyFill="1" applyBorder="1">
      <alignment horizontal="center" wrapText="1"/>
      <protection/>
    </xf>
    <xf numFmtId="0" fontId="5" fillId="3" borderId="16" xfId="107" applyFill="1" applyBorder="1">
      <alignment horizontal="center" wrapText="1"/>
      <protection/>
    </xf>
  </cellXfs>
  <cellStyles count="94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NL -NL code" xfId="32"/>
    <cellStyle name="cp0 -CalPercent" xfId="33"/>
    <cellStyle name="cp1 -CalPercent" xfId="34"/>
    <cellStyle name="cp2 -CalPercent" xfId="35"/>
    <cellStyle name="cp3 -CalPercent" xfId="36"/>
    <cellStyle name="cr0 -CalCurr" xfId="37"/>
    <cellStyle name="cr0k -CalCurrThousand" xfId="38"/>
    <cellStyle name="cr0m -CalCurrMillion" xfId="39"/>
    <cellStyle name="cr1 -CalCurr" xfId="40"/>
    <cellStyle name="cr2 -CalCurr" xfId="41"/>
    <cellStyle name="cr3 -CalCurr" xfId="42"/>
    <cellStyle name="cr4 -CalCurr" xfId="43"/>
    <cellStyle name="Followed Hyperlink" xfId="44"/>
    <cellStyle name="h0 -Heading" xfId="45"/>
    <cellStyle name="h1 -Heading" xfId="46"/>
    <cellStyle name="h2 -Heading" xfId="47"/>
    <cellStyle name="h3 -Heading" xfId="48"/>
    <cellStyle name="hp0 -Hyperlink" xfId="49"/>
    <cellStyle name="hp1 -Hyperlink" xfId="50"/>
    <cellStyle name="hp2 -Hyperlink" xfId="51"/>
    <cellStyle name="hp3 -Hyperlink" xfId="52"/>
    <cellStyle name="Hyperlink" xfId="53"/>
    <cellStyle name="ic0 -InpComma" xfId="54"/>
    <cellStyle name="ic0k -InpCommaThousand" xfId="55"/>
    <cellStyle name="ic0m -InpCommaMillion" xfId="56"/>
    <cellStyle name="ic1 -InpComma" xfId="57"/>
    <cellStyle name="ic2 -InpComma" xfId="58"/>
    <cellStyle name="ic3 -InpComma" xfId="59"/>
    <cellStyle name="ic4 -InpComma" xfId="60"/>
    <cellStyle name="idDMM -InpDate" xfId="61"/>
    <cellStyle name="idDMMY -InpDate" xfId="62"/>
    <cellStyle name="idDMMYHM -InpDateTime" xfId="63"/>
    <cellStyle name="idDMY -InpDate" xfId="64"/>
    <cellStyle name="idMDY -InpDate" xfId="65"/>
    <cellStyle name="idMMY -InpDate" xfId="66"/>
    <cellStyle name="if0 -InpFixed" xfId="67"/>
    <cellStyle name="if0b-InpFixedB" xfId="68"/>
    <cellStyle name="if0-InpFixed" xfId="69"/>
    <cellStyle name="iln -InpTableTextNoWrap" xfId="70"/>
    <cellStyle name="ilnb-InpTableTextNoWrapB" xfId="71"/>
    <cellStyle name="ilw -InpTableTextWrap" xfId="72"/>
    <cellStyle name="imHM  -InpTime" xfId="73"/>
    <cellStyle name="imHM24+ -InpTime" xfId="74"/>
    <cellStyle name="ip0 -InpPercent" xfId="75"/>
    <cellStyle name="ip1 -InpPercent" xfId="76"/>
    <cellStyle name="ip2 -InpPercent" xfId="77"/>
    <cellStyle name="ip3 -InpPercent" xfId="78"/>
    <cellStyle name="ir0 -InpCurr" xfId="79"/>
    <cellStyle name="ir0k -InpCurrThousand" xfId="80"/>
    <cellStyle name="ir0m -InpCurrMillion" xfId="81"/>
    <cellStyle name="ir1 -InpCurr" xfId="82"/>
    <cellStyle name="ir2 -InpCurr" xfId="83"/>
    <cellStyle name="ir3 -InpCurr" xfId="84"/>
    <cellStyle name="ir4 -InpCurr" xfId="85"/>
    <cellStyle name="is0 -InpSideText" xfId="86"/>
    <cellStyle name="is1 -InpSideText" xfId="87"/>
    <cellStyle name="is2 -InpSideText" xfId="88"/>
    <cellStyle name="is3 -InpSideText" xfId="89"/>
    <cellStyle name="is4 -InpSideText" xfId="90"/>
    <cellStyle name="itn -InpTopTextNoWrap" xfId="91"/>
    <cellStyle name="itw -InpTopTextWrap" xfId="92"/>
    <cellStyle name="ltn -TableTextNoWrap" xfId="93"/>
    <cellStyle name="ltw -TableTextWrap" xfId="94"/>
    <cellStyle name="sh0 -SideHeading" xfId="95"/>
    <cellStyle name="sh1 -SideHeading" xfId="96"/>
    <cellStyle name="sh2 -SideHeading" xfId="97"/>
    <cellStyle name="sh3 -SideHeading" xfId="98"/>
    <cellStyle name="st0 -SideText" xfId="99"/>
    <cellStyle name="st1 -SideText" xfId="100"/>
    <cellStyle name="st2 -SideText" xfId="101"/>
    <cellStyle name="st3 -SideText" xfId="102"/>
    <cellStyle name="st4 -SideText" xfId="103"/>
    <cellStyle name="tdMMYc-TopDateC" xfId="104"/>
    <cellStyle name="ttn -TopTextNoWrap" xfId="105"/>
    <cellStyle name="ttnl -TopTextNoWrapL" xfId="106"/>
    <cellStyle name="ttw -TopTextWrap" xfId="107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EBF1DE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D52"/>
  <sheetViews>
    <sheetView workbookViewId="0" topLeftCell="A1">
      <pane ySplit="4" topLeftCell="BM5" activePane="bottomLeft" state="frozen"/>
      <selection pane="topLeft" activeCell="A1" sqref="A1"/>
      <selection pane="bottomLeft" activeCell="C13" sqref="C13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41" t="s">
        <v>1547</v>
      </c>
      <c r="B1" s="42"/>
      <c r="C1" s="42"/>
      <c r="D1" s="43"/>
    </row>
    <row r="2" spans="1:4" ht="15.75">
      <c r="A2" s="44" t="str">
        <f>kAppName</f>
        <v>Range names for navigation, print areas and copy range.</v>
      </c>
      <c r="B2" s="45"/>
      <c r="C2" s="45"/>
      <c r="D2" s="46"/>
    </row>
    <row r="3" spans="1:4" ht="11.25">
      <c r="A3" s="47" t="str">
        <f>"Version "&amp;kVersion</f>
        <v>Version 25-Nov-2010A</v>
      </c>
      <c r="B3" s="45"/>
      <c r="C3" s="45"/>
      <c r="D3" s="46"/>
    </row>
    <row r="4" spans="1:4" ht="12" thickBot="1">
      <c r="A4" s="48"/>
      <c r="B4" s="49"/>
      <c r="C4" s="49"/>
      <c r="D4" s="50"/>
    </row>
    <row r="5" ht="11.25">
      <c r="A5" s="51" t="s">
        <v>1548</v>
      </c>
    </row>
    <row r="6" spans="1:3" ht="11.25">
      <c r="A6" s="52" t="s">
        <v>1549</v>
      </c>
      <c r="C6" s="53" t="s">
        <v>61</v>
      </c>
    </row>
    <row r="7" spans="1:3" ht="11.25">
      <c r="A7" s="52" t="s">
        <v>1550</v>
      </c>
      <c r="C7" s="1" t="str">
        <f ca="1">SUBSTITUTE(LEFT(CELL("filename",C7),FIND("]",CELL("filename",C7))-1),"[","")</f>
        <v>C:\d\Sem\Foundation\F1NextStep1\Handout\SeminarManualFiles\RangeNamesBigSheet.xls</v>
      </c>
    </row>
    <row r="8" spans="1:3" ht="11.25">
      <c r="A8" s="52" t="s">
        <v>1551</v>
      </c>
      <c r="C8" t="str">
        <f>kVersion</f>
        <v>25-Nov-2010A</v>
      </c>
    </row>
    <row r="9" spans="1:3" ht="11.25">
      <c r="A9" s="52" t="s">
        <v>1552</v>
      </c>
      <c r="C9" t="s">
        <v>1553</v>
      </c>
    </row>
    <row r="10" spans="1:3" ht="11.25">
      <c r="A10" s="52" t="s">
        <v>1554</v>
      </c>
      <c r="C10" s="53"/>
    </row>
    <row r="11" spans="1:3" ht="11.25">
      <c r="A11" s="52" t="s">
        <v>1555</v>
      </c>
      <c r="C11" s="53"/>
    </row>
    <row r="12" ht="11.25">
      <c r="A12" s="52" t="s">
        <v>1556</v>
      </c>
    </row>
    <row r="13" spans="1:3" ht="11.25">
      <c r="A13" s="54" t="s">
        <v>1557</v>
      </c>
      <c r="C13" s="53" t="s">
        <v>1558</v>
      </c>
    </row>
    <row r="14" spans="1:3" ht="11.25">
      <c r="A14" s="54" t="s">
        <v>1559</v>
      </c>
      <c r="C14" s="53" t="s">
        <v>1558</v>
      </c>
    </row>
    <row r="15" spans="1:3" ht="11.25">
      <c r="A15" s="54" t="s">
        <v>1560</v>
      </c>
      <c r="C15" s="53" t="s">
        <v>1558</v>
      </c>
    </row>
    <row r="16" spans="1:3" ht="11.25">
      <c r="A16" s="54" t="s">
        <v>1561</v>
      </c>
      <c r="C16" s="53" t="s">
        <v>1558</v>
      </c>
    </row>
    <row r="17" spans="1:3" ht="11.25">
      <c r="A17" s="54" t="s">
        <v>1562</v>
      </c>
      <c r="C17" s="53" t="s">
        <v>1558</v>
      </c>
    </row>
    <row r="18" spans="1:2" ht="11.25">
      <c r="A18" s="13" t="s">
        <v>1563</v>
      </c>
      <c r="B18" s="1"/>
    </row>
    <row r="19" spans="1:2" ht="11.25">
      <c r="A19" s="15" t="s">
        <v>1564</v>
      </c>
      <c r="B19" s="1"/>
    </row>
    <row r="20" spans="1:3" ht="11.25">
      <c r="A20" s="19" t="s">
        <v>66</v>
      </c>
      <c r="B20" s="1"/>
      <c r="C20" s="1"/>
    </row>
    <row r="21" spans="1:3" ht="11.25">
      <c r="A21" s="16" t="s">
        <v>1565</v>
      </c>
      <c r="B21" s="1" t="s">
        <v>62</v>
      </c>
      <c r="C21" s="1"/>
    </row>
    <row r="22" spans="1:3" ht="11.25">
      <c r="A22" s="16" t="s">
        <v>1566</v>
      </c>
      <c r="B22" s="1" t="s">
        <v>64</v>
      </c>
      <c r="C22" s="1"/>
    </row>
    <row r="23" spans="1:3" ht="11.25">
      <c r="A23" s="19" t="s">
        <v>67</v>
      </c>
      <c r="B23" s="1"/>
      <c r="C23" s="1"/>
    </row>
    <row r="24" spans="1:3" ht="11.25">
      <c r="A24" s="16" t="s">
        <v>1565</v>
      </c>
      <c r="B24" s="1" t="s">
        <v>65</v>
      </c>
      <c r="C24" s="1"/>
    </row>
    <row r="25" spans="1:3" ht="11.25">
      <c r="A25" s="16" t="s">
        <v>1566</v>
      </c>
      <c r="B25" s="55" t="s">
        <v>63</v>
      </c>
      <c r="C25" s="1"/>
    </row>
    <row r="26" spans="1:3" ht="11.25">
      <c r="A26" s="19" t="s">
        <v>68</v>
      </c>
      <c r="B26" s="55"/>
      <c r="C26" s="1"/>
    </row>
    <row r="27" spans="1:3" ht="11.25">
      <c r="A27" s="16" t="s">
        <v>1565</v>
      </c>
      <c r="B27" s="1" t="s">
        <v>69</v>
      </c>
      <c r="C27" s="1"/>
    </row>
    <row r="28" spans="1:3" ht="11.25">
      <c r="A28" s="16" t="s">
        <v>1566</v>
      </c>
      <c r="B28" s="55" t="s">
        <v>70</v>
      </c>
      <c r="C28" s="1"/>
    </row>
    <row r="29" spans="1:3" ht="11.25">
      <c r="A29" s="16" t="s">
        <v>1567</v>
      </c>
      <c r="B29" s="1" t="s">
        <v>71</v>
      </c>
      <c r="C29" s="1"/>
    </row>
    <row r="30" spans="1:3" ht="11.25">
      <c r="A30" s="16" t="s">
        <v>72</v>
      </c>
      <c r="B30" s="55" t="s">
        <v>70</v>
      </c>
      <c r="C30" s="1"/>
    </row>
    <row r="31" spans="1:3" ht="11.25">
      <c r="A31" s="19" t="s">
        <v>73</v>
      </c>
      <c r="B31" s="55"/>
      <c r="C31" s="1"/>
    </row>
    <row r="32" spans="1:3" ht="11.25">
      <c r="A32" s="16" t="s">
        <v>1565</v>
      </c>
      <c r="B32" s="1" t="s">
        <v>74</v>
      </c>
      <c r="C32" s="1"/>
    </row>
    <row r="33" spans="1:3" ht="11.25">
      <c r="A33" s="19" t="s">
        <v>75</v>
      </c>
      <c r="B33" s="55"/>
      <c r="C33" s="1"/>
    </row>
    <row r="34" spans="1:3" ht="11.25">
      <c r="A34" s="16" t="s">
        <v>1565</v>
      </c>
      <c r="B34" s="1" t="s">
        <v>76</v>
      </c>
      <c r="C34" s="1"/>
    </row>
    <row r="35" spans="1:3" ht="11.25">
      <c r="A35" s="19" t="s">
        <v>77</v>
      </c>
      <c r="B35" s="55"/>
      <c r="C35" s="1"/>
    </row>
    <row r="36" spans="1:3" ht="11.25">
      <c r="A36" s="16" t="s">
        <v>1565</v>
      </c>
      <c r="B36" s="1" t="s">
        <v>78</v>
      </c>
      <c r="C36" s="1"/>
    </row>
    <row r="37" spans="1:3" ht="11.25">
      <c r="A37" s="16" t="s">
        <v>1566</v>
      </c>
      <c r="B37" s="1" t="s">
        <v>79</v>
      </c>
      <c r="C37" s="1"/>
    </row>
    <row r="38" spans="1:3" ht="11.25">
      <c r="A38" s="16" t="s">
        <v>1567</v>
      </c>
      <c r="B38" s="1" t="s">
        <v>80</v>
      </c>
      <c r="C38" s="1"/>
    </row>
    <row r="39" spans="1:3" ht="11.25">
      <c r="A39" s="16" t="s">
        <v>72</v>
      </c>
      <c r="B39" s="55" t="s">
        <v>81</v>
      </c>
      <c r="C39" s="1"/>
    </row>
    <row r="40" spans="1:3" ht="11.25">
      <c r="A40" s="16" t="s">
        <v>82</v>
      </c>
      <c r="B40" s="1" t="s">
        <v>83</v>
      </c>
      <c r="C40" s="1"/>
    </row>
    <row r="41" spans="1:3" ht="11.25">
      <c r="A41" s="16" t="s">
        <v>84</v>
      </c>
      <c r="B41" s="55" t="s">
        <v>85</v>
      </c>
      <c r="C41" s="1"/>
    </row>
    <row r="42" spans="1:3" ht="11.25">
      <c r="A42" s="16" t="s">
        <v>86</v>
      </c>
      <c r="B42" s="55" t="s">
        <v>87</v>
      </c>
      <c r="C42" s="1"/>
    </row>
    <row r="43" spans="1:3" ht="11.25">
      <c r="A43" s="19" t="s">
        <v>88</v>
      </c>
      <c r="B43" s="55"/>
      <c r="C43" s="1"/>
    </row>
    <row r="44" spans="1:3" ht="11.25">
      <c r="A44" s="16" t="s">
        <v>1565</v>
      </c>
      <c r="B44" s="1" t="s">
        <v>89</v>
      </c>
      <c r="C44" s="1"/>
    </row>
    <row r="45" spans="1:3" ht="11.25">
      <c r="A45" s="16" t="s">
        <v>1566</v>
      </c>
      <c r="B45" s="1" t="s">
        <v>90</v>
      </c>
      <c r="C45" s="1"/>
    </row>
    <row r="46" spans="1:3" ht="11.25">
      <c r="A46" s="16" t="s">
        <v>1567</v>
      </c>
      <c r="B46" s="1" t="s">
        <v>91</v>
      </c>
      <c r="C46" s="1"/>
    </row>
    <row r="47" spans="1:3" ht="11.25">
      <c r="A47" s="16" t="s">
        <v>72</v>
      </c>
      <c r="B47" s="55" t="s">
        <v>92</v>
      </c>
      <c r="C47" s="1"/>
    </row>
    <row r="48" spans="1:3" ht="11.25">
      <c r="A48" s="16" t="s">
        <v>82</v>
      </c>
      <c r="B48" s="55" t="s">
        <v>93</v>
      </c>
      <c r="C48" s="1"/>
    </row>
    <row r="49" spans="1:3" ht="11.25">
      <c r="A49" s="16" t="s">
        <v>84</v>
      </c>
      <c r="B49" s="55" t="s">
        <v>94</v>
      </c>
      <c r="C49" s="1"/>
    </row>
    <row r="50" spans="1:3" ht="11.25">
      <c r="A50" s="16"/>
      <c r="B50" s="55"/>
      <c r="C50" s="1"/>
    </row>
    <row r="51" spans="1:3" ht="11.25">
      <c r="A51" s="15" t="s">
        <v>1568</v>
      </c>
      <c r="B51" s="1"/>
      <c r="C51" s="1"/>
    </row>
    <row r="52" spans="1:3" ht="11.25">
      <c r="A52" s="1"/>
      <c r="B52" s="1" t="s">
        <v>1569</v>
      </c>
      <c r="C52" s="1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1"/>
  <headerFooter alignWithMargins="0">
    <oddFooter>&amp;L&amp;8&amp;D &amp;T&amp;C&amp;8&amp;Z&amp;F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B13"/>
  <sheetViews>
    <sheetView workbookViewId="0" topLeftCell="A1">
      <pane ySplit="4" topLeftCell="BM5" activePane="bottomLeft" state="frozen"/>
      <selection pane="topLeft" activeCell="C12" sqref="C12"/>
      <selection pane="bottomLeft" activeCell="B11" sqref="B11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41" t="s">
        <v>1570</v>
      </c>
      <c r="B1" s="43"/>
    </row>
    <row r="2" spans="1:2" ht="15.75">
      <c r="A2" s="44" t="str">
        <f>kAppName</f>
        <v>Range names for navigation, print areas and copy range.</v>
      </c>
      <c r="B2" s="46"/>
    </row>
    <row r="3" spans="1:2" ht="11.25">
      <c r="A3" s="56"/>
      <c r="B3" s="46"/>
    </row>
    <row r="4" spans="1:2" ht="12" thickBot="1">
      <c r="A4" s="57"/>
      <c r="B4" s="50"/>
    </row>
    <row r="5" spans="1:2" ht="11.25">
      <c r="A5" s="14"/>
      <c r="B5" s="11"/>
    </row>
    <row r="6" spans="1:2" ht="11.25">
      <c r="A6" s="14" t="s">
        <v>1571</v>
      </c>
      <c r="B6" s="11" t="s">
        <v>60</v>
      </c>
    </row>
    <row r="7" spans="1:2" ht="11.25">
      <c r="A7" s="23" t="s">
        <v>1551</v>
      </c>
      <c r="B7" s="11" t="s">
        <v>1083</v>
      </c>
    </row>
    <row r="8" spans="1:2" ht="11.25">
      <c r="A8" s="14" t="s">
        <v>1572</v>
      </c>
      <c r="B8" s="11" t="s">
        <v>1573</v>
      </c>
    </row>
    <row r="9" spans="1:2" ht="11.25">
      <c r="A9" s="14" t="s">
        <v>1574</v>
      </c>
      <c r="B9" s="58">
        <v>0.001</v>
      </c>
    </row>
    <row r="10" spans="1:2" ht="11.25">
      <c r="A10" s="14" t="s">
        <v>1575</v>
      </c>
      <c r="B10" s="11" t="s">
        <v>1576</v>
      </c>
    </row>
    <row r="11" spans="1:2" ht="11.25">
      <c r="A11" s="14" t="s">
        <v>1577</v>
      </c>
      <c r="B11" s="11" t="str">
        <f ca="1">TEXT(NOW(),"d-mmm-yyyy h:mm AM/PM ")</f>
        <v>23-Aug-2011 4:56 p.m. </v>
      </c>
    </row>
    <row r="12" spans="1:2" ht="11.25">
      <c r="A12" s="14" t="s">
        <v>1578</v>
      </c>
      <c r="B12" s="11" t="b">
        <v>1</v>
      </c>
    </row>
    <row r="13" spans="1:2" ht="6" customHeight="1" thickBot="1">
      <c r="A13" s="37"/>
      <c r="B13" s="39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I7:AA1118"/>
  <sheetViews>
    <sheetView tabSelected="1" zoomScalePageLayoutView="0" workbookViewId="0" topLeftCell="K11">
      <pane xSplit="2" ySplit="4" topLeftCell="Z15" activePane="bottomRight" state="frozen"/>
      <selection pane="topLeft" activeCell="K11" sqref="K11"/>
      <selection pane="topRight" activeCell="M11" sqref="M11"/>
      <selection pane="bottomLeft" activeCell="K15" sqref="K15"/>
      <selection pane="bottomRight" activeCell="L15" sqref="L15"/>
    </sheetView>
  </sheetViews>
  <sheetFormatPr defaultColWidth="9.33203125" defaultRowHeight="11.25"/>
  <cols>
    <col min="9" max="9" width="32.66015625" style="0" customWidth="1"/>
    <col min="11" max="11" width="23" style="0" customWidth="1"/>
    <col min="12" max="12" width="38" style="0" customWidth="1"/>
    <col min="13" max="26" width="11.5" style="0" customWidth="1"/>
    <col min="27" max="27" width="1.83203125" style="0" customWidth="1"/>
  </cols>
  <sheetData>
    <row r="7" ht="11.25">
      <c r="Z7" s="61" t="s">
        <v>634</v>
      </c>
    </row>
    <row r="8" ht="11.25">
      <c r="Z8" s="3">
        <f>SUM(W8:Y8)</f>
        <v>0</v>
      </c>
    </row>
    <row r="9" spans="11:27" ht="11.25">
      <c r="K9" s="61" t="s">
        <v>633</v>
      </c>
      <c r="L9" s="61"/>
      <c r="M9" s="61"/>
      <c r="N9" s="61"/>
      <c r="O9" s="61"/>
      <c r="P9" s="61"/>
      <c r="Q9" s="62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1:26" ht="12" thickBot="1">
      <c r="K10" s="60" t="s">
        <v>618</v>
      </c>
      <c r="L10" s="4" t="s">
        <v>160</v>
      </c>
      <c r="M10" s="4" t="s">
        <v>619</v>
      </c>
      <c r="N10" s="4" t="s">
        <v>620</v>
      </c>
      <c r="O10" s="4" t="s">
        <v>621</v>
      </c>
      <c r="P10" s="4" t="s">
        <v>622</v>
      </c>
      <c r="Q10" s="4" t="s">
        <v>623</v>
      </c>
      <c r="R10" s="4" t="s">
        <v>624</v>
      </c>
      <c r="S10" s="4" t="s">
        <v>625</v>
      </c>
      <c r="T10" s="4" t="s">
        <v>626</v>
      </c>
      <c r="U10" s="4" t="s">
        <v>627</v>
      </c>
      <c r="V10" s="4" t="s">
        <v>628</v>
      </c>
      <c r="W10" s="4" t="s">
        <v>629</v>
      </c>
      <c r="X10" s="4" t="s">
        <v>630</v>
      </c>
      <c r="Y10" s="4" t="s">
        <v>631</v>
      </c>
      <c r="Z10" s="4" t="s">
        <v>632</v>
      </c>
    </row>
    <row r="11" spans="11:27" ht="15.75">
      <c r="K11" s="41" t="s">
        <v>133</v>
      </c>
      <c r="L11" s="42"/>
      <c r="M11" s="42" t="str">
        <f>kOrgName</f>
        <v>AbleOwl © 2008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</row>
    <row r="12" spans="11:27" ht="15.75">
      <c r="K12" s="44"/>
      <c r="L12" s="45"/>
      <c r="M12" s="45" t="str">
        <f>kNow</f>
        <v>23-Aug-2011 4:56 p.m. 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</row>
    <row r="13" spans="11:27" ht="12.75">
      <c r="K13" s="91" t="s">
        <v>504</v>
      </c>
      <c r="L13" s="45"/>
      <c r="M13" s="45"/>
      <c r="N13" s="45" t="s">
        <v>174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</row>
    <row r="14" spans="11:27" ht="12" thickBot="1">
      <c r="K14" s="92" t="s">
        <v>158</v>
      </c>
      <c r="L14" s="59" t="s">
        <v>160</v>
      </c>
      <c r="M14" s="59" t="s">
        <v>1579</v>
      </c>
      <c r="N14" s="93" t="s">
        <v>161</v>
      </c>
      <c r="O14" s="93" t="s">
        <v>162</v>
      </c>
      <c r="P14" s="93" t="s">
        <v>163</v>
      </c>
      <c r="Q14" s="93" t="s">
        <v>164</v>
      </c>
      <c r="R14" s="93" t="s">
        <v>165</v>
      </c>
      <c r="S14" s="93" t="s">
        <v>166</v>
      </c>
      <c r="T14" s="93" t="s">
        <v>167</v>
      </c>
      <c r="U14" s="93" t="s">
        <v>168</v>
      </c>
      <c r="V14" s="93" t="s">
        <v>169</v>
      </c>
      <c r="W14" s="93" t="s">
        <v>170</v>
      </c>
      <c r="X14" s="93" t="s">
        <v>171</v>
      </c>
      <c r="Y14" s="93" t="s">
        <v>172</v>
      </c>
      <c r="Z14" s="94" t="s">
        <v>173</v>
      </c>
      <c r="AA14" s="95"/>
    </row>
    <row r="15" spans="9:27" ht="11.25">
      <c r="I15" t="s">
        <v>635</v>
      </c>
      <c r="K15" s="6"/>
      <c r="L15" s="5" t="s">
        <v>175</v>
      </c>
      <c r="M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1:27" ht="11.25">
      <c r="K16" s="9" t="s">
        <v>176</v>
      </c>
      <c r="L16" s="10" t="s">
        <v>177</v>
      </c>
      <c r="M16" s="10"/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11"/>
    </row>
    <row r="17" spans="11:27" ht="11.25">
      <c r="K17" s="9" t="s">
        <v>178</v>
      </c>
      <c r="L17" s="10" t="s">
        <v>179</v>
      </c>
      <c r="M17" s="10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11"/>
    </row>
    <row r="18" spans="11:27" ht="11.25">
      <c r="K18" s="9" t="s">
        <v>180</v>
      </c>
      <c r="L18" s="10" t="s">
        <v>181</v>
      </c>
      <c r="M18" s="10"/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11"/>
    </row>
    <row r="19" spans="11:27" ht="11.25">
      <c r="K19" s="9" t="s">
        <v>182</v>
      </c>
      <c r="L19" s="10" t="s">
        <v>1050</v>
      </c>
      <c r="M19" s="10"/>
      <c r="N19" s="3">
        <v>-842027.51</v>
      </c>
      <c r="O19" s="3">
        <v>-699961.875</v>
      </c>
      <c r="P19" s="3">
        <v>-689001.085</v>
      </c>
      <c r="Q19" s="3">
        <v>-824231.78</v>
      </c>
      <c r="R19" s="3">
        <v>-684232.925</v>
      </c>
      <c r="S19" s="3">
        <v>-605072.285</v>
      </c>
      <c r="T19" s="3">
        <v>-822949.235</v>
      </c>
      <c r="U19" s="3">
        <v>-634787.95</v>
      </c>
      <c r="V19" s="3">
        <v>-725003.82</v>
      </c>
      <c r="W19" s="3">
        <v>-871193.185</v>
      </c>
      <c r="X19" s="3">
        <v>-734456.97</v>
      </c>
      <c r="Y19" s="3">
        <v>-575732.08</v>
      </c>
      <c r="Z19" s="3">
        <v>-8708650.7</v>
      </c>
      <c r="AA19" s="11"/>
    </row>
    <row r="20" spans="11:27" ht="11.25">
      <c r="K20" s="9" t="s">
        <v>183</v>
      </c>
      <c r="L20" s="10" t="s">
        <v>1051</v>
      </c>
      <c r="M20" s="10"/>
      <c r="N20" s="3">
        <v>-85180.59</v>
      </c>
      <c r="O20" s="3">
        <v>-166073.48</v>
      </c>
      <c r="P20" s="3">
        <v>-159025.86</v>
      </c>
      <c r="Q20" s="3">
        <v>-91777.5</v>
      </c>
      <c r="R20" s="3">
        <v>-103560.89</v>
      </c>
      <c r="S20" s="3">
        <v>-103738.92</v>
      </c>
      <c r="T20" s="3">
        <v>-37298.28</v>
      </c>
      <c r="U20" s="3">
        <v>-31559.64</v>
      </c>
      <c r="V20" s="3">
        <v>-73769.37</v>
      </c>
      <c r="W20" s="3">
        <v>-71856.025</v>
      </c>
      <c r="X20" s="3">
        <v>-74144.545</v>
      </c>
      <c r="Y20" s="3">
        <v>-24832.080000000075</v>
      </c>
      <c r="Z20" s="3">
        <v>-1022817.18</v>
      </c>
      <c r="AA20" s="11"/>
    </row>
    <row r="21" spans="11:27" ht="11.25">
      <c r="K21" s="9" t="s">
        <v>184</v>
      </c>
      <c r="L21" s="10" t="s">
        <v>1052</v>
      </c>
      <c r="M21" s="10"/>
      <c r="N21" s="3">
        <v>-91.29</v>
      </c>
      <c r="O21" s="3">
        <v>54.255</v>
      </c>
      <c r="P21" s="3">
        <v>0.7399999999999949</v>
      </c>
      <c r="Q21" s="3">
        <v>0.005000000000002558</v>
      </c>
      <c r="R21" s="3">
        <v>-3293</v>
      </c>
      <c r="S21" s="3">
        <v>0</v>
      </c>
      <c r="T21" s="3">
        <v>546.095</v>
      </c>
      <c r="U21" s="3">
        <v>-8152.475</v>
      </c>
      <c r="V21" s="3">
        <v>-3706.825</v>
      </c>
      <c r="W21" s="3">
        <v>-1555.575</v>
      </c>
      <c r="X21" s="3">
        <v>1.25</v>
      </c>
      <c r="Y21" s="3">
        <v>-2351.925</v>
      </c>
      <c r="Z21" s="3">
        <v>-18548.745</v>
      </c>
      <c r="AA21" s="11"/>
    </row>
    <row r="22" spans="11:27" ht="11.25">
      <c r="K22" s="9" t="s">
        <v>185</v>
      </c>
      <c r="L22" s="10" t="s">
        <v>1053</v>
      </c>
      <c r="M22" s="10"/>
      <c r="N22" s="3">
        <v>5542.66</v>
      </c>
      <c r="O22" s="3">
        <v>5283.205</v>
      </c>
      <c r="P22" s="3">
        <v>5399.095</v>
      </c>
      <c r="Q22" s="3">
        <v>-17223.125</v>
      </c>
      <c r="R22" s="3">
        <v>285.595</v>
      </c>
      <c r="S22" s="3">
        <v>301.51</v>
      </c>
      <c r="T22" s="3">
        <v>7628.465</v>
      </c>
      <c r="U22" s="3">
        <v>7619.365</v>
      </c>
      <c r="V22" s="3">
        <v>7479.99</v>
      </c>
      <c r="W22" s="3">
        <v>7582.395</v>
      </c>
      <c r="X22" s="3">
        <v>7580.915</v>
      </c>
      <c r="Y22" s="3">
        <v>-36360.45</v>
      </c>
      <c r="Z22" s="3">
        <v>1119.62</v>
      </c>
      <c r="AA22" s="11"/>
    </row>
    <row r="23" spans="11:27" ht="11.25">
      <c r="K23" s="9" t="s">
        <v>186</v>
      </c>
      <c r="L23" s="10" t="s">
        <v>1054</v>
      </c>
      <c r="M23" s="10"/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11"/>
    </row>
    <row r="24" spans="11:27" ht="11.25">
      <c r="K24" s="9" t="s">
        <v>187</v>
      </c>
      <c r="L24" s="10" t="s">
        <v>1055</v>
      </c>
      <c r="M24" s="10"/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11"/>
    </row>
    <row r="25" spans="11:27" ht="11.25">
      <c r="K25" s="9" t="s">
        <v>188</v>
      </c>
      <c r="L25" s="10" t="s">
        <v>1056</v>
      </c>
      <c r="M25" s="10"/>
      <c r="N25" s="3">
        <v>4045.97</v>
      </c>
      <c r="O25" s="3">
        <v>0</v>
      </c>
      <c r="P25" s="3">
        <v>0</v>
      </c>
      <c r="Q25" s="3">
        <v>0</v>
      </c>
      <c r="R25" s="3">
        <v>1848.55</v>
      </c>
      <c r="S25" s="3">
        <v>0</v>
      </c>
      <c r="T25" s="3">
        <v>0</v>
      </c>
      <c r="U25" s="3">
        <v>1344.79</v>
      </c>
      <c r="V25" s="3">
        <v>0</v>
      </c>
      <c r="W25" s="3">
        <v>0</v>
      </c>
      <c r="X25" s="3">
        <v>0</v>
      </c>
      <c r="Y25" s="3">
        <v>0</v>
      </c>
      <c r="Z25" s="3">
        <v>7239.31</v>
      </c>
      <c r="AA25" s="11"/>
    </row>
    <row r="26" spans="11:27" ht="11.25">
      <c r="K26" s="9" t="s">
        <v>189</v>
      </c>
      <c r="L26" s="10" t="s">
        <v>1057</v>
      </c>
      <c r="M26" s="10"/>
      <c r="N26" s="3">
        <v>494682.555</v>
      </c>
      <c r="O26" s="3">
        <v>415226.115</v>
      </c>
      <c r="P26" s="3">
        <v>395431.15</v>
      </c>
      <c r="Q26" s="3">
        <v>480348.405</v>
      </c>
      <c r="R26" s="3">
        <v>400804.55</v>
      </c>
      <c r="S26" s="3">
        <v>340861.63</v>
      </c>
      <c r="T26" s="3">
        <v>474644.79</v>
      </c>
      <c r="U26" s="3">
        <v>366383.325</v>
      </c>
      <c r="V26" s="3">
        <v>425965.895</v>
      </c>
      <c r="W26" s="3">
        <v>511523.74</v>
      </c>
      <c r="X26" s="3">
        <v>423521.09499999974</v>
      </c>
      <c r="Y26" s="3">
        <v>349827.1</v>
      </c>
      <c r="Z26" s="3">
        <v>5079220.35</v>
      </c>
      <c r="AA26" s="11"/>
    </row>
    <row r="27" spans="11:27" ht="11.25">
      <c r="K27" s="9" t="s">
        <v>190</v>
      </c>
      <c r="L27" s="10" t="s">
        <v>1058</v>
      </c>
      <c r="M27" s="10"/>
      <c r="N27" s="3">
        <v>84822.595</v>
      </c>
      <c r="O27" s="3">
        <v>112722.665</v>
      </c>
      <c r="P27" s="3">
        <v>146843.7</v>
      </c>
      <c r="Q27" s="3">
        <v>124721.855</v>
      </c>
      <c r="R27" s="3">
        <v>96362.955</v>
      </c>
      <c r="S27" s="3">
        <v>95411.97</v>
      </c>
      <c r="T27" s="3">
        <v>33513.125</v>
      </c>
      <c r="U27" s="3">
        <v>27145.094999999972</v>
      </c>
      <c r="V27" s="3">
        <v>66999.175</v>
      </c>
      <c r="W27" s="3">
        <v>60287.16</v>
      </c>
      <c r="X27" s="3">
        <v>65296.125</v>
      </c>
      <c r="Y27" s="3">
        <v>21408.56999999995</v>
      </c>
      <c r="Z27" s="3">
        <v>935534.99</v>
      </c>
      <c r="AA27" s="11"/>
    </row>
    <row r="28" spans="11:27" ht="11.25">
      <c r="K28" s="9" t="s">
        <v>191</v>
      </c>
      <c r="L28" s="10" t="s">
        <v>1059</v>
      </c>
      <c r="M28" s="10"/>
      <c r="N28" s="3">
        <v>4272.095</v>
      </c>
      <c r="O28" s="3">
        <v>-5381.91</v>
      </c>
      <c r="P28" s="3">
        <v>4536.32</v>
      </c>
      <c r="Q28" s="3">
        <v>1136.7</v>
      </c>
      <c r="R28" s="3">
        <v>1279.975</v>
      </c>
      <c r="S28" s="3">
        <v>350.545</v>
      </c>
      <c r="T28" s="3">
        <v>3338.505</v>
      </c>
      <c r="U28" s="3">
        <v>307.99</v>
      </c>
      <c r="V28" s="3">
        <v>-339.15</v>
      </c>
      <c r="W28" s="3">
        <v>-3906.545</v>
      </c>
      <c r="X28" s="3">
        <v>4560.64</v>
      </c>
      <c r="Y28" s="3">
        <v>-158.84500000000116</v>
      </c>
      <c r="Z28" s="3">
        <v>9996.32</v>
      </c>
      <c r="AA28" s="11"/>
    </row>
    <row r="29" spans="11:27" ht="11.25">
      <c r="K29" s="9" t="s">
        <v>192</v>
      </c>
      <c r="L29" s="10" t="s">
        <v>1060</v>
      </c>
      <c r="M29" s="10"/>
      <c r="N29" s="3">
        <v>0</v>
      </c>
      <c r="O29" s="3">
        <v>0</v>
      </c>
      <c r="P29" s="3">
        <v>0</v>
      </c>
      <c r="Q29" s="3">
        <v>0</v>
      </c>
      <c r="R29" s="3">
        <v>-397.75</v>
      </c>
      <c r="S29" s="3">
        <v>0</v>
      </c>
      <c r="T29" s="3">
        <v>0</v>
      </c>
      <c r="U29" s="3">
        <v>75</v>
      </c>
      <c r="V29" s="3">
        <v>0</v>
      </c>
      <c r="W29" s="3">
        <v>0</v>
      </c>
      <c r="X29" s="3">
        <v>0</v>
      </c>
      <c r="Y29" s="3">
        <v>0</v>
      </c>
      <c r="Z29" s="3">
        <v>-322.75</v>
      </c>
      <c r="AA29" s="11"/>
    </row>
    <row r="30" spans="11:27" ht="11.25">
      <c r="K30" s="9" t="s">
        <v>193</v>
      </c>
      <c r="L30" s="10" t="s">
        <v>1061</v>
      </c>
      <c r="M30" s="10"/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11"/>
    </row>
    <row r="31" spans="11:27" ht="11.25">
      <c r="K31" s="9" t="s">
        <v>194</v>
      </c>
      <c r="L31" s="10" t="s">
        <v>1062</v>
      </c>
      <c r="M31" s="10"/>
      <c r="N31" s="3">
        <v>0</v>
      </c>
      <c r="O31" s="3">
        <v>1966.665</v>
      </c>
      <c r="P31" s="3">
        <v>2529.49</v>
      </c>
      <c r="Q31" s="3">
        <v>6117.575</v>
      </c>
      <c r="R31" s="3">
        <v>5774.41</v>
      </c>
      <c r="S31" s="3">
        <v>2975.715</v>
      </c>
      <c r="T31" s="3">
        <v>3441.765</v>
      </c>
      <c r="U31" s="3">
        <v>2208.41</v>
      </c>
      <c r="V31" s="3">
        <v>10117.09</v>
      </c>
      <c r="W31" s="3">
        <v>9911.745</v>
      </c>
      <c r="X31" s="3">
        <v>1351.035</v>
      </c>
      <c r="Y31" s="3">
        <v>882.82</v>
      </c>
      <c r="Z31" s="3">
        <v>47276.72</v>
      </c>
      <c r="AA31" s="11"/>
    </row>
    <row r="32" spans="11:27" ht="11.25">
      <c r="K32" s="9" t="s">
        <v>195</v>
      </c>
      <c r="L32" s="10" t="s">
        <v>1063</v>
      </c>
      <c r="M32" s="10"/>
      <c r="N32" s="3">
        <v>1097.07</v>
      </c>
      <c r="O32" s="3">
        <v>8970.555</v>
      </c>
      <c r="P32" s="3">
        <v>0</v>
      </c>
      <c r="Q32" s="3">
        <v>1250</v>
      </c>
      <c r="R32" s="3">
        <v>26.954999999999927</v>
      </c>
      <c r="S32" s="3">
        <v>0</v>
      </c>
      <c r="T32" s="3">
        <v>315.74</v>
      </c>
      <c r="U32" s="3">
        <v>313.715</v>
      </c>
      <c r="V32" s="3">
        <v>0</v>
      </c>
      <c r="W32" s="3">
        <v>0</v>
      </c>
      <c r="X32" s="3">
        <v>0</v>
      </c>
      <c r="Y32" s="3">
        <v>626.91</v>
      </c>
      <c r="Z32" s="3">
        <v>12600.945</v>
      </c>
      <c r="AA32" s="11"/>
    </row>
    <row r="33" spans="11:27" ht="11.25">
      <c r="K33" s="9" t="s">
        <v>196</v>
      </c>
      <c r="L33" s="10" t="s">
        <v>1064</v>
      </c>
      <c r="M33" s="10"/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11"/>
    </row>
    <row r="34" spans="11:27" ht="11.25">
      <c r="K34" s="9" t="s">
        <v>197</v>
      </c>
      <c r="L34" s="10" t="s">
        <v>1065</v>
      </c>
      <c r="M34" s="10"/>
      <c r="N34" s="3">
        <v>-1702.565</v>
      </c>
      <c r="O34" s="3">
        <v>-5669.7</v>
      </c>
      <c r="P34" s="3">
        <v>-3511.315</v>
      </c>
      <c r="Q34" s="3">
        <v>-1992.18</v>
      </c>
      <c r="R34" s="3">
        <v>-451.07</v>
      </c>
      <c r="S34" s="3">
        <v>6526.21</v>
      </c>
      <c r="T34" s="3">
        <v>-52186.53</v>
      </c>
      <c r="U34" s="3">
        <v>-10410.03</v>
      </c>
      <c r="V34" s="3">
        <v>-7626.705</v>
      </c>
      <c r="W34" s="3">
        <v>-1117.095</v>
      </c>
      <c r="X34" s="3">
        <v>2382.084999999992</v>
      </c>
      <c r="Y34" s="3">
        <v>-12250.375</v>
      </c>
      <c r="Z34" s="3">
        <v>-88009.27</v>
      </c>
      <c r="AA34" s="11"/>
    </row>
    <row r="35" spans="11:27" ht="11.25">
      <c r="K35" s="9" t="s">
        <v>198</v>
      </c>
      <c r="L35" s="10" t="s">
        <v>1066</v>
      </c>
      <c r="M35" s="10"/>
      <c r="N35" s="3">
        <v>0</v>
      </c>
      <c r="O35" s="3">
        <v>225</v>
      </c>
      <c r="P35" s="3">
        <v>0</v>
      </c>
      <c r="Q35" s="3">
        <v>1790.6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5912.5</v>
      </c>
      <c r="Y35" s="3">
        <v>0</v>
      </c>
      <c r="Z35" s="3">
        <v>7928.1</v>
      </c>
      <c r="AA35" s="11"/>
    </row>
    <row r="36" spans="11:27" ht="11.25">
      <c r="K36" s="9" t="s">
        <v>199</v>
      </c>
      <c r="L36" s="10" t="s">
        <v>1067</v>
      </c>
      <c r="M36" s="10"/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11"/>
    </row>
    <row r="37" spans="11:27" ht="11.25">
      <c r="K37" s="9" t="s">
        <v>200</v>
      </c>
      <c r="L37" s="10" t="s">
        <v>1068</v>
      </c>
      <c r="M37" s="10"/>
      <c r="N37" s="3">
        <v>250</v>
      </c>
      <c r="O37" s="3">
        <v>0</v>
      </c>
      <c r="P37" s="3">
        <v>0</v>
      </c>
      <c r="Q37" s="3">
        <v>725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975</v>
      </c>
      <c r="AA37" s="11"/>
    </row>
    <row r="38" spans="11:27" ht="11.25">
      <c r="K38" s="9" t="s">
        <v>201</v>
      </c>
      <c r="L38" s="10" t="s">
        <v>1069</v>
      </c>
      <c r="M38" s="10"/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11"/>
    </row>
    <row r="39" spans="11:27" ht="11.25">
      <c r="K39" s="9" t="s">
        <v>202</v>
      </c>
      <c r="L39" s="10" t="s">
        <v>1070</v>
      </c>
      <c r="M39" s="10"/>
      <c r="N39" s="3">
        <v>0</v>
      </c>
      <c r="O39" s="3">
        <v>0</v>
      </c>
      <c r="P39" s="3">
        <v>0</v>
      </c>
      <c r="Q39" s="3">
        <v>0</v>
      </c>
      <c r="R39" s="3">
        <v>221.27</v>
      </c>
      <c r="S39" s="3">
        <v>0</v>
      </c>
      <c r="T39" s="3">
        <v>20753.75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20975.02</v>
      </c>
      <c r="AA39" s="11"/>
    </row>
    <row r="40" spans="11:27" ht="11.25">
      <c r="K40" s="9" t="s">
        <v>203</v>
      </c>
      <c r="L40" s="10" t="s">
        <v>1071</v>
      </c>
      <c r="M40" s="10"/>
      <c r="N40" s="3">
        <v>168</v>
      </c>
      <c r="O40" s="3">
        <v>-148.5</v>
      </c>
      <c r="P40" s="3">
        <v>908.5</v>
      </c>
      <c r="Q40" s="3">
        <v>-409.5</v>
      </c>
      <c r="R40" s="3">
        <v>932</v>
      </c>
      <c r="S40" s="3">
        <v>-1347</v>
      </c>
      <c r="T40" s="3">
        <v>328</v>
      </c>
      <c r="U40" s="3">
        <v>425.5</v>
      </c>
      <c r="V40" s="3">
        <v>2675.5</v>
      </c>
      <c r="W40" s="3">
        <v>6915.5</v>
      </c>
      <c r="X40" s="3">
        <v>-392</v>
      </c>
      <c r="Y40" s="3">
        <v>1395.5</v>
      </c>
      <c r="Z40" s="3">
        <v>11451.5</v>
      </c>
      <c r="AA40" s="11"/>
    </row>
    <row r="41" spans="11:27" ht="11.25">
      <c r="K41" s="9" t="s">
        <v>204</v>
      </c>
      <c r="L41" s="10" t="s">
        <v>1072</v>
      </c>
      <c r="M41" s="10"/>
      <c r="N41" s="3">
        <v>13434.5</v>
      </c>
      <c r="O41" s="3">
        <v>159</v>
      </c>
      <c r="P41" s="3">
        <v>-13311</v>
      </c>
      <c r="Q41" s="3">
        <v>7010.5</v>
      </c>
      <c r="R41" s="3">
        <v>379</v>
      </c>
      <c r="S41" s="3">
        <v>-8218</v>
      </c>
      <c r="T41" s="3">
        <v>-5858.5</v>
      </c>
      <c r="U41" s="3">
        <v>13737</v>
      </c>
      <c r="V41" s="3">
        <v>-8399.5</v>
      </c>
      <c r="W41" s="3">
        <v>-8140.5</v>
      </c>
      <c r="X41" s="3">
        <v>89.5</v>
      </c>
      <c r="Y41" s="3">
        <v>-1090</v>
      </c>
      <c r="Z41" s="3">
        <v>-10208</v>
      </c>
      <c r="AA41" s="11"/>
    </row>
    <row r="42" spans="11:27" ht="11.25">
      <c r="K42" s="9" t="s">
        <v>205</v>
      </c>
      <c r="L42" s="10" t="s">
        <v>1073</v>
      </c>
      <c r="M42" s="10"/>
      <c r="N42" s="3">
        <v>3737.945</v>
      </c>
      <c r="O42" s="3">
        <v>1030.055</v>
      </c>
      <c r="P42" s="3">
        <v>170.97</v>
      </c>
      <c r="Q42" s="3">
        <v>434.645</v>
      </c>
      <c r="R42" s="3">
        <v>0</v>
      </c>
      <c r="S42" s="3">
        <v>0</v>
      </c>
      <c r="T42" s="3">
        <v>-2479.985</v>
      </c>
      <c r="U42" s="3">
        <v>319.125</v>
      </c>
      <c r="V42" s="3">
        <v>6803.07</v>
      </c>
      <c r="W42" s="3">
        <v>-44092.5</v>
      </c>
      <c r="X42" s="3">
        <v>-10232.16</v>
      </c>
      <c r="Y42" s="3">
        <v>-2607.805</v>
      </c>
      <c r="Z42" s="3">
        <v>-46916.64</v>
      </c>
      <c r="AA42" s="11"/>
    </row>
    <row r="43" spans="11:27" ht="11.25">
      <c r="K43" s="9" t="s">
        <v>206</v>
      </c>
      <c r="L43" s="10" t="s">
        <v>1074</v>
      </c>
      <c r="M43" s="10"/>
      <c r="N43" s="3">
        <v>221.04</v>
      </c>
      <c r="O43" s="3">
        <v>168.75</v>
      </c>
      <c r="P43" s="3">
        <v>151.785</v>
      </c>
      <c r="Q43" s="3">
        <v>0</v>
      </c>
      <c r="R43" s="3">
        <v>2493.01</v>
      </c>
      <c r="S43" s="3">
        <v>20</v>
      </c>
      <c r="T43" s="3">
        <v>-135.555</v>
      </c>
      <c r="U43" s="3">
        <v>-2418.89</v>
      </c>
      <c r="V43" s="3">
        <v>51.035</v>
      </c>
      <c r="W43" s="3">
        <v>1262.385</v>
      </c>
      <c r="X43" s="3">
        <v>-2324</v>
      </c>
      <c r="Y43" s="3">
        <v>0</v>
      </c>
      <c r="Z43" s="3">
        <v>-510.44</v>
      </c>
      <c r="AA43" s="11"/>
    </row>
    <row r="44" spans="11:27" ht="11.25">
      <c r="K44" s="9" t="s">
        <v>207</v>
      </c>
      <c r="L44" s="10" t="s">
        <v>1075</v>
      </c>
      <c r="M44" s="10"/>
      <c r="N44" s="3">
        <v>431.81</v>
      </c>
      <c r="O44" s="3">
        <v>577.625</v>
      </c>
      <c r="P44" s="3">
        <v>199.56</v>
      </c>
      <c r="Q44" s="3">
        <v>792.43</v>
      </c>
      <c r="R44" s="3">
        <v>-716.63</v>
      </c>
      <c r="S44" s="3">
        <v>303.21</v>
      </c>
      <c r="T44" s="3">
        <v>126.43</v>
      </c>
      <c r="U44" s="3">
        <v>63.965</v>
      </c>
      <c r="V44" s="3">
        <v>151.17</v>
      </c>
      <c r="W44" s="3">
        <v>156.4</v>
      </c>
      <c r="X44" s="3">
        <v>-326</v>
      </c>
      <c r="Y44" s="3">
        <v>0</v>
      </c>
      <c r="Z44" s="3">
        <v>1759.97</v>
      </c>
      <c r="AA44" s="11"/>
    </row>
    <row r="45" spans="11:27" ht="11.25">
      <c r="K45" s="9" t="s">
        <v>208</v>
      </c>
      <c r="L45" s="10" t="s">
        <v>1076</v>
      </c>
      <c r="M45" s="10"/>
      <c r="N45" s="3">
        <v>0</v>
      </c>
      <c r="O45" s="3">
        <v>0</v>
      </c>
      <c r="P45" s="3">
        <v>0</v>
      </c>
      <c r="Q45" s="3">
        <v>0.7</v>
      </c>
      <c r="R45" s="3">
        <v>0.7</v>
      </c>
      <c r="S45" s="3">
        <v>0</v>
      </c>
      <c r="T45" s="3">
        <v>8.4</v>
      </c>
      <c r="U45" s="3">
        <v>79.59</v>
      </c>
      <c r="V45" s="3">
        <v>0</v>
      </c>
      <c r="W45" s="3">
        <v>2.045</v>
      </c>
      <c r="X45" s="3">
        <v>3.08</v>
      </c>
      <c r="Y45" s="3">
        <v>0</v>
      </c>
      <c r="Z45" s="3">
        <v>94.515</v>
      </c>
      <c r="AA45" s="11"/>
    </row>
    <row r="46" spans="11:27" ht="11.25">
      <c r="K46" s="9" t="s">
        <v>209</v>
      </c>
      <c r="L46" s="10" t="s">
        <v>1077</v>
      </c>
      <c r="M46" s="10"/>
      <c r="N46" s="3">
        <v>-7339.205</v>
      </c>
      <c r="O46" s="3">
        <v>-1395.335</v>
      </c>
      <c r="P46" s="3">
        <v>-633.985</v>
      </c>
      <c r="Q46" s="3">
        <v>-2031.505</v>
      </c>
      <c r="R46" s="3">
        <v>-599.585</v>
      </c>
      <c r="S46" s="3">
        <v>0</v>
      </c>
      <c r="T46" s="3">
        <v>-5270.87</v>
      </c>
      <c r="U46" s="3">
        <v>0</v>
      </c>
      <c r="V46" s="3">
        <v>-9339.085</v>
      </c>
      <c r="W46" s="3">
        <v>0</v>
      </c>
      <c r="X46" s="3">
        <v>-584.145</v>
      </c>
      <c r="Y46" s="3">
        <v>-2033.475</v>
      </c>
      <c r="Z46" s="3">
        <v>-29227.19</v>
      </c>
      <c r="AA46" s="11"/>
    </row>
    <row r="47" spans="11:27" ht="11.25">
      <c r="K47" s="9" t="s">
        <v>210</v>
      </c>
      <c r="L47" s="10" t="s">
        <v>1078</v>
      </c>
      <c r="M47" s="10"/>
      <c r="N47" s="3">
        <v>32357.285</v>
      </c>
      <c r="O47" s="3">
        <v>27214.925</v>
      </c>
      <c r="P47" s="3">
        <v>32415.165</v>
      </c>
      <c r="Q47" s="3">
        <v>11941.075</v>
      </c>
      <c r="R47" s="3">
        <v>-9249.29</v>
      </c>
      <c r="S47" s="3">
        <v>18013.525</v>
      </c>
      <c r="T47" s="3">
        <v>1338.73</v>
      </c>
      <c r="U47" s="3">
        <v>-25355.745</v>
      </c>
      <c r="V47" s="3">
        <v>31580.4</v>
      </c>
      <c r="W47" s="3">
        <v>-11516.285</v>
      </c>
      <c r="X47" s="3">
        <v>23075.245</v>
      </c>
      <c r="Y47" s="3">
        <v>-34080.975</v>
      </c>
      <c r="Z47" s="3">
        <v>97734.055</v>
      </c>
      <c r="AA47" s="11"/>
    </row>
    <row r="48" spans="11:27" ht="11.25">
      <c r="K48" s="9" t="s">
        <v>211</v>
      </c>
      <c r="L48" s="10" t="s">
        <v>1079</v>
      </c>
      <c r="M48" s="10"/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0.385</v>
      </c>
      <c r="V48" s="3">
        <v>0.23</v>
      </c>
      <c r="W48" s="3">
        <v>0</v>
      </c>
      <c r="X48" s="3">
        <v>0</v>
      </c>
      <c r="Y48" s="3">
        <v>0</v>
      </c>
      <c r="Z48" s="3">
        <v>0.615</v>
      </c>
      <c r="AA48" s="11"/>
    </row>
    <row r="49" spans="11:27" ht="11.25">
      <c r="K49" s="9" t="s">
        <v>212</v>
      </c>
      <c r="L49" s="10" t="s">
        <v>1080</v>
      </c>
      <c r="M49" s="10"/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11"/>
    </row>
    <row r="50" spans="11:27" ht="11.25">
      <c r="K50" s="9" t="s">
        <v>213</v>
      </c>
      <c r="L50" s="10" t="s">
        <v>1081</v>
      </c>
      <c r="M50" s="10"/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11"/>
    </row>
    <row r="51" spans="11:27" ht="11.25">
      <c r="K51" s="9" t="s">
        <v>214</v>
      </c>
      <c r="L51" s="10" t="s">
        <v>1082</v>
      </c>
      <c r="M51" s="10"/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11"/>
    </row>
    <row r="52" spans="11:27" ht="11.25">
      <c r="K52" s="9" t="s">
        <v>215</v>
      </c>
      <c r="L52" s="10" t="s">
        <v>1084</v>
      </c>
      <c r="M52" s="10"/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11"/>
    </row>
    <row r="53" spans="11:27" ht="11.25">
      <c r="K53" s="9" t="s">
        <v>216</v>
      </c>
      <c r="L53" s="10" t="s">
        <v>1085</v>
      </c>
      <c r="M53" s="10"/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11"/>
    </row>
    <row r="54" spans="11:27" ht="11.25">
      <c r="K54" s="9" t="s">
        <v>217</v>
      </c>
      <c r="L54" s="10" t="s">
        <v>1086</v>
      </c>
      <c r="M54" s="10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11"/>
    </row>
    <row r="55" spans="11:27" ht="11.25">
      <c r="K55" s="9" t="s">
        <v>218</v>
      </c>
      <c r="L55" s="10" t="s">
        <v>1087</v>
      </c>
      <c r="M55" s="10"/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11"/>
    </row>
    <row r="56" spans="11:27" ht="11.25">
      <c r="K56" s="9" t="s">
        <v>219</v>
      </c>
      <c r="L56" s="10" t="s">
        <v>1088</v>
      </c>
      <c r="M56" s="10"/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11"/>
    </row>
    <row r="57" spans="11:27" ht="11.25">
      <c r="K57" s="9" t="s">
        <v>220</v>
      </c>
      <c r="L57" s="10" t="s">
        <v>1089</v>
      </c>
      <c r="M57" s="10"/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-183.315</v>
      </c>
      <c r="W57" s="3">
        <v>0</v>
      </c>
      <c r="X57" s="3">
        <v>0</v>
      </c>
      <c r="Y57" s="3">
        <v>0</v>
      </c>
      <c r="Z57" s="3">
        <v>-183.315</v>
      </c>
      <c r="AA57" s="11"/>
    </row>
    <row r="58" spans="11:27" ht="11.25">
      <c r="K58" s="9" t="s">
        <v>221</v>
      </c>
      <c r="L58" s="10" t="s">
        <v>1090</v>
      </c>
      <c r="M58" s="10"/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11"/>
    </row>
    <row r="59" spans="11:27" ht="11.25">
      <c r="K59" s="9" t="s">
        <v>222</v>
      </c>
      <c r="L59" s="10" t="s">
        <v>1091</v>
      </c>
      <c r="M59" s="10"/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11"/>
    </row>
    <row r="60" spans="11:27" ht="11.25">
      <c r="K60" s="9" t="s">
        <v>223</v>
      </c>
      <c r="L60" s="10" t="s">
        <v>1092</v>
      </c>
      <c r="M60" s="10"/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11"/>
    </row>
    <row r="61" spans="11:27" ht="11.25">
      <c r="K61" s="9" t="s">
        <v>224</v>
      </c>
      <c r="L61" s="10" t="s">
        <v>1093</v>
      </c>
      <c r="M61" s="10"/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11"/>
    </row>
    <row r="62" spans="11:27" ht="11.25">
      <c r="K62" s="9" t="s">
        <v>225</v>
      </c>
      <c r="L62" s="10" t="s">
        <v>1094</v>
      </c>
      <c r="M62" s="10"/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11"/>
    </row>
    <row r="63" spans="11:27" ht="11.25">
      <c r="K63" s="9" t="s">
        <v>226</v>
      </c>
      <c r="L63" s="10" t="s">
        <v>1095</v>
      </c>
      <c r="M63" s="10"/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11"/>
    </row>
    <row r="64" spans="11:27" ht="11.25">
      <c r="K64" s="9" t="s">
        <v>227</v>
      </c>
      <c r="L64" s="10" t="s">
        <v>1096</v>
      </c>
      <c r="M64" s="10"/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11"/>
    </row>
    <row r="65" spans="11:27" ht="11.25">
      <c r="K65" s="9" t="s">
        <v>228</v>
      </c>
      <c r="L65" s="10" t="s">
        <v>1097</v>
      </c>
      <c r="M65" s="10"/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11"/>
    </row>
    <row r="66" spans="11:27" ht="11.25">
      <c r="K66" s="9" t="s">
        <v>229</v>
      </c>
      <c r="L66" s="10" t="s">
        <v>1098</v>
      </c>
      <c r="M66" s="10"/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11"/>
    </row>
    <row r="67" spans="11:27" ht="11.25">
      <c r="K67" s="9" t="s">
        <v>230</v>
      </c>
      <c r="L67" s="10" t="s">
        <v>1099</v>
      </c>
      <c r="M67" s="10"/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11"/>
    </row>
    <row r="68" spans="11:27" ht="11.25">
      <c r="K68" s="9" t="s">
        <v>231</v>
      </c>
      <c r="L68" s="10" t="s">
        <v>1100</v>
      </c>
      <c r="M68" s="10"/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11"/>
    </row>
    <row r="69" spans="11:27" ht="11.25">
      <c r="K69" s="9" t="s">
        <v>232</v>
      </c>
      <c r="L69" s="10" t="s">
        <v>1101</v>
      </c>
      <c r="M69" s="10"/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11"/>
    </row>
    <row r="70" spans="11:27" ht="11.25">
      <c r="K70" s="9" t="s">
        <v>233</v>
      </c>
      <c r="L70" s="10" t="s">
        <v>1102</v>
      </c>
      <c r="M70" s="10"/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11"/>
    </row>
    <row r="71" spans="11:27" ht="11.25">
      <c r="K71" s="9" t="s">
        <v>234</v>
      </c>
      <c r="L71" s="10" t="s">
        <v>1103</v>
      </c>
      <c r="M71" s="10"/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11"/>
    </row>
    <row r="72" spans="11:27" ht="11.25">
      <c r="K72" s="9" t="s">
        <v>236</v>
      </c>
      <c r="L72" s="10" t="s">
        <v>1104</v>
      </c>
      <c r="M72" s="10"/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11"/>
    </row>
    <row r="73" spans="11:27" ht="11.25">
      <c r="K73" s="9" t="s">
        <v>237</v>
      </c>
      <c r="L73" s="10" t="s">
        <v>1105</v>
      </c>
      <c r="M73" s="10"/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11"/>
    </row>
    <row r="74" spans="11:27" ht="11.25">
      <c r="K74" s="9" t="s">
        <v>238</v>
      </c>
      <c r="L74" s="10" t="s">
        <v>1106</v>
      </c>
      <c r="M74" s="10"/>
      <c r="N74" s="3">
        <v>367.625</v>
      </c>
      <c r="O74" s="3">
        <v>367.625</v>
      </c>
      <c r="P74" s="3">
        <v>367.625</v>
      </c>
      <c r="Q74" s="3">
        <v>367.625</v>
      </c>
      <c r="R74" s="3">
        <v>367.625</v>
      </c>
      <c r="S74" s="3">
        <v>367.625</v>
      </c>
      <c r="T74" s="3">
        <v>367.625</v>
      </c>
      <c r="U74" s="3">
        <v>367.625</v>
      </c>
      <c r="V74" s="3">
        <v>367.625</v>
      </c>
      <c r="W74" s="3">
        <v>367.625</v>
      </c>
      <c r="X74" s="3">
        <v>367.625</v>
      </c>
      <c r="Y74" s="3">
        <v>367.625</v>
      </c>
      <c r="Z74" s="3">
        <v>4411.5</v>
      </c>
      <c r="AA74" s="11"/>
    </row>
    <row r="75" spans="11:27" ht="11.25">
      <c r="K75" s="9" t="s">
        <v>239</v>
      </c>
      <c r="L75" s="10" t="s">
        <v>1107</v>
      </c>
      <c r="M75" s="10"/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11"/>
    </row>
    <row r="76" spans="11:27" ht="11.25">
      <c r="K76" s="9" t="s">
        <v>240</v>
      </c>
      <c r="L76" s="10" t="s">
        <v>1108</v>
      </c>
      <c r="M76" s="10"/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11"/>
    </row>
    <row r="77" spans="11:27" ht="11.25">
      <c r="K77" s="9" t="s">
        <v>241</v>
      </c>
      <c r="L77" s="10" t="s">
        <v>1109</v>
      </c>
      <c r="M77" s="10"/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11"/>
    </row>
    <row r="78" spans="11:27" ht="11.25">
      <c r="K78" s="9" t="s">
        <v>242</v>
      </c>
      <c r="L78" s="10" t="s">
        <v>1110</v>
      </c>
      <c r="M78" s="10"/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11"/>
    </row>
    <row r="79" spans="11:27" ht="11.25">
      <c r="K79" s="9" t="s">
        <v>243</v>
      </c>
      <c r="L79" s="10" t="s">
        <v>1111</v>
      </c>
      <c r="M79" s="10"/>
      <c r="N79" s="3">
        <v>121.88</v>
      </c>
      <c r="O79" s="3">
        <v>100.38</v>
      </c>
      <c r="P79" s="3">
        <v>100.38</v>
      </c>
      <c r="Q79" s="3">
        <v>125.455</v>
      </c>
      <c r="R79" s="3">
        <v>100.38</v>
      </c>
      <c r="S79" s="3">
        <v>100.375</v>
      </c>
      <c r="T79" s="3">
        <v>125.475</v>
      </c>
      <c r="U79" s="3">
        <v>100.375</v>
      </c>
      <c r="V79" s="3">
        <v>100.375</v>
      </c>
      <c r="W79" s="3">
        <v>125.465</v>
      </c>
      <c r="X79" s="3">
        <v>100.38</v>
      </c>
      <c r="Y79" s="3">
        <v>82.845</v>
      </c>
      <c r="Z79" s="3">
        <v>1283.765</v>
      </c>
      <c r="AA79" s="11"/>
    </row>
    <row r="80" spans="11:27" ht="11.25">
      <c r="K80" s="9" t="s">
        <v>244</v>
      </c>
      <c r="L80" s="10" t="s">
        <v>1112</v>
      </c>
      <c r="M80" s="10"/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11"/>
    </row>
    <row r="81" spans="11:27" ht="11.25">
      <c r="K81" s="9" t="s">
        <v>246</v>
      </c>
      <c r="L81" s="10" t="s">
        <v>1113</v>
      </c>
      <c r="M81" s="10"/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11"/>
    </row>
    <row r="82" spans="11:27" ht="11.25">
      <c r="K82" s="9" t="s">
        <v>247</v>
      </c>
      <c r="L82" s="10" t="s">
        <v>1114</v>
      </c>
      <c r="M82" s="10"/>
      <c r="N82" s="3">
        <v>-2606.02</v>
      </c>
      <c r="O82" s="3">
        <v>-2187.205</v>
      </c>
      <c r="P82" s="3">
        <v>-9.969999999999345</v>
      </c>
      <c r="Q82" s="3">
        <v>-628.415</v>
      </c>
      <c r="R82" s="3">
        <v>812.35</v>
      </c>
      <c r="S82" s="3">
        <v>-556.455</v>
      </c>
      <c r="T82" s="3">
        <v>114.96</v>
      </c>
      <c r="U82" s="3">
        <v>-1222.96</v>
      </c>
      <c r="V82" s="3">
        <v>-27.05999999999949</v>
      </c>
      <c r="W82" s="3">
        <v>623.27</v>
      </c>
      <c r="X82" s="3">
        <v>-941.425</v>
      </c>
      <c r="Y82" s="3">
        <v>649.565</v>
      </c>
      <c r="Z82" s="3">
        <v>-5979.365</v>
      </c>
      <c r="AA82" s="11"/>
    </row>
    <row r="83" spans="11:27" ht="11.25">
      <c r="K83" s="9" t="s">
        <v>248</v>
      </c>
      <c r="L83" s="10" t="s">
        <v>1115</v>
      </c>
      <c r="M83" s="10"/>
      <c r="N83" s="3">
        <v>0</v>
      </c>
      <c r="O83" s="3">
        <v>217.335</v>
      </c>
      <c r="P83" s="3">
        <v>20.835</v>
      </c>
      <c r="Q83" s="3">
        <v>0</v>
      </c>
      <c r="R83" s="3">
        <v>13.41</v>
      </c>
      <c r="S83" s="3">
        <v>0</v>
      </c>
      <c r="T83" s="3">
        <v>217.33</v>
      </c>
      <c r="U83" s="3">
        <v>217.31</v>
      </c>
      <c r="V83" s="3">
        <v>0</v>
      </c>
      <c r="W83" s="3">
        <v>0</v>
      </c>
      <c r="X83" s="3">
        <v>217.335</v>
      </c>
      <c r="Y83" s="3">
        <v>652.005</v>
      </c>
      <c r="Z83" s="3">
        <v>1555.56</v>
      </c>
      <c r="AA83" s="11"/>
    </row>
    <row r="84" spans="11:27" ht="11.25">
      <c r="K84" s="9" t="s">
        <v>249</v>
      </c>
      <c r="L84" s="10" t="s">
        <v>1116</v>
      </c>
      <c r="M84" s="10"/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11"/>
    </row>
    <row r="85" spans="11:27" ht="11.25">
      <c r="K85" s="9" t="s">
        <v>250</v>
      </c>
      <c r="L85" s="10" t="s">
        <v>1117</v>
      </c>
      <c r="M85" s="10"/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11"/>
    </row>
    <row r="86" spans="11:27" ht="11.25">
      <c r="K86" s="9" t="s">
        <v>251</v>
      </c>
      <c r="L86" s="10" t="s">
        <v>1118</v>
      </c>
      <c r="M86" s="10"/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11"/>
    </row>
    <row r="87" spans="11:27" ht="11.25">
      <c r="K87" s="9" t="s">
        <v>252</v>
      </c>
      <c r="L87" s="10" t="s">
        <v>1119</v>
      </c>
      <c r="M87" s="10"/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11"/>
    </row>
    <row r="88" spans="11:27" ht="11.25">
      <c r="K88" s="9" t="s">
        <v>253</v>
      </c>
      <c r="L88" s="10" t="s">
        <v>1120</v>
      </c>
      <c r="M88" s="10"/>
      <c r="N88" s="3">
        <v>3</v>
      </c>
      <c r="O88" s="3">
        <v>0</v>
      </c>
      <c r="P88" s="3">
        <v>0.3</v>
      </c>
      <c r="Q88" s="3">
        <v>0.3</v>
      </c>
      <c r="R88" s="3">
        <v>1.38</v>
      </c>
      <c r="S88" s="3">
        <v>0</v>
      </c>
      <c r="T88" s="3">
        <v>0</v>
      </c>
      <c r="U88" s="3">
        <v>1105.76</v>
      </c>
      <c r="V88" s="3">
        <v>0</v>
      </c>
      <c r="W88" s="3">
        <v>0.5899999999999181</v>
      </c>
      <c r="X88" s="3">
        <v>80.64</v>
      </c>
      <c r="Y88" s="3">
        <v>0</v>
      </c>
      <c r="Z88" s="3">
        <v>1191.97</v>
      </c>
      <c r="AA88" s="11"/>
    </row>
    <row r="89" spans="11:27" ht="11.25">
      <c r="K89" s="9" t="s">
        <v>254</v>
      </c>
      <c r="L89" s="10" t="s">
        <v>1121</v>
      </c>
      <c r="M89" s="10"/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11"/>
    </row>
    <row r="90" spans="11:27" ht="11.25">
      <c r="K90" s="9" t="s">
        <v>256</v>
      </c>
      <c r="L90" s="10" t="s">
        <v>1122</v>
      </c>
      <c r="M90" s="10"/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11"/>
    </row>
    <row r="91" spans="11:27" ht="11.25">
      <c r="K91" s="9" t="s">
        <v>257</v>
      </c>
      <c r="L91" s="10" t="s">
        <v>1123</v>
      </c>
      <c r="M91" s="10"/>
      <c r="N91" s="3">
        <v>0</v>
      </c>
      <c r="O91" s="3">
        <v>5.115</v>
      </c>
      <c r="P91" s="3">
        <v>0</v>
      </c>
      <c r="Q91" s="3">
        <v>0</v>
      </c>
      <c r="R91" s="3">
        <v>0</v>
      </c>
      <c r="S91" s="3">
        <v>0</v>
      </c>
      <c r="T91" s="3">
        <v>0.82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5.935</v>
      </c>
      <c r="AA91" s="11"/>
    </row>
    <row r="92" spans="11:27" ht="11.25">
      <c r="K92" s="9" t="s">
        <v>258</v>
      </c>
      <c r="L92" s="10" t="s">
        <v>1124</v>
      </c>
      <c r="M92" s="10"/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11"/>
    </row>
    <row r="93" spans="11:27" ht="11.25">
      <c r="K93" s="9" t="s">
        <v>259</v>
      </c>
      <c r="L93" s="10" t="s">
        <v>1125</v>
      </c>
      <c r="M93" s="10"/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11"/>
    </row>
    <row r="94" spans="11:27" ht="11.25">
      <c r="K94" s="9" t="s">
        <v>260</v>
      </c>
      <c r="L94" s="10" t="s">
        <v>1126</v>
      </c>
      <c r="M94" s="10"/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11"/>
    </row>
    <row r="95" spans="11:27" ht="11.25">
      <c r="K95" s="9" t="s">
        <v>261</v>
      </c>
      <c r="L95" s="10" t="s">
        <v>1127</v>
      </c>
      <c r="M95" s="10"/>
      <c r="N95" s="3">
        <v>0</v>
      </c>
      <c r="O95" s="3">
        <v>123.8</v>
      </c>
      <c r="P95" s="3">
        <v>74.025</v>
      </c>
      <c r="Q95" s="3">
        <v>0</v>
      </c>
      <c r="R95" s="3">
        <v>0</v>
      </c>
      <c r="S95" s="3">
        <v>0</v>
      </c>
      <c r="T95" s="3">
        <v>165.545</v>
      </c>
      <c r="U95" s="3">
        <v>0</v>
      </c>
      <c r="V95" s="3">
        <v>0</v>
      </c>
      <c r="W95" s="3">
        <v>83.57</v>
      </c>
      <c r="X95" s="3">
        <v>0</v>
      </c>
      <c r="Y95" s="3">
        <v>0</v>
      </c>
      <c r="Z95" s="3">
        <v>446.94</v>
      </c>
      <c r="AA95" s="11"/>
    </row>
    <row r="96" spans="11:27" ht="11.25">
      <c r="K96" s="9" t="s">
        <v>262</v>
      </c>
      <c r="L96" s="10" t="s">
        <v>1128</v>
      </c>
      <c r="M96" s="10"/>
      <c r="N96" s="3">
        <v>0</v>
      </c>
      <c r="O96" s="3">
        <v>174.585</v>
      </c>
      <c r="P96" s="3">
        <v>217</v>
      </c>
      <c r="Q96" s="3">
        <v>0</v>
      </c>
      <c r="R96" s="3">
        <v>0</v>
      </c>
      <c r="S96" s="3">
        <v>0</v>
      </c>
      <c r="T96" s="3">
        <v>0</v>
      </c>
      <c r="U96" s="3">
        <v>306.335</v>
      </c>
      <c r="V96" s="3">
        <v>0</v>
      </c>
      <c r="W96" s="3">
        <v>0</v>
      </c>
      <c r="X96" s="3">
        <v>0</v>
      </c>
      <c r="Y96" s="3">
        <v>0</v>
      </c>
      <c r="Z96" s="3">
        <v>697.92</v>
      </c>
      <c r="AA96" s="11"/>
    </row>
    <row r="97" spans="11:27" ht="11.25">
      <c r="K97" s="9" t="s">
        <v>263</v>
      </c>
      <c r="L97" s="10" t="s">
        <v>1129</v>
      </c>
      <c r="M97" s="10"/>
      <c r="N97" s="3">
        <v>0</v>
      </c>
      <c r="O97" s="3">
        <v>4.27</v>
      </c>
      <c r="P97" s="3">
        <v>12.605</v>
      </c>
      <c r="Q97" s="3">
        <v>2.025</v>
      </c>
      <c r="R97" s="3">
        <v>0.885</v>
      </c>
      <c r="S97" s="3">
        <v>13.65</v>
      </c>
      <c r="T97" s="3">
        <v>12.34</v>
      </c>
      <c r="U97" s="3">
        <v>0</v>
      </c>
      <c r="V97" s="3">
        <v>0</v>
      </c>
      <c r="W97" s="3">
        <v>9.83</v>
      </c>
      <c r="X97" s="3">
        <v>0.195</v>
      </c>
      <c r="Y97" s="3">
        <v>0</v>
      </c>
      <c r="Z97" s="3">
        <v>55.8</v>
      </c>
      <c r="AA97" s="11"/>
    </row>
    <row r="98" spans="11:27" ht="11.25">
      <c r="K98" s="9" t="s">
        <v>264</v>
      </c>
      <c r="L98" s="10" t="s">
        <v>1130</v>
      </c>
      <c r="M98" s="10"/>
      <c r="N98" s="3">
        <v>11.99</v>
      </c>
      <c r="O98" s="3">
        <v>20.335</v>
      </c>
      <c r="P98" s="3">
        <v>1.885</v>
      </c>
      <c r="Q98" s="3">
        <v>0</v>
      </c>
      <c r="R98" s="3">
        <v>0</v>
      </c>
      <c r="S98" s="3">
        <v>0</v>
      </c>
      <c r="T98" s="3">
        <v>25.225</v>
      </c>
      <c r="U98" s="3">
        <v>0</v>
      </c>
      <c r="V98" s="3">
        <v>0</v>
      </c>
      <c r="W98" s="3">
        <v>55.375</v>
      </c>
      <c r="X98" s="3">
        <v>0</v>
      </c>
      <c r="Y98" s="3">
        <v>0</v>
      </c>
      <c r="Z98" s="3">
        <v>114.81</v>
      </c>
      <c r="AA98" s="11"/>
    </row>
    <row r="99" spans="11:27" ht="11.25">
      <c r="K99" s="9" t="s">
        <v>265</v>
      </c>
      <c r="L99" s="10" t="s">
        <v>1131</v>
      </c>
      <c r="M99" s="10"/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11"/>
    </row>
    <row r="100" spans="11:27" ht="11.25">
      <c r="K100" s="9" t="s">
        <v>266</v>
      </c>
      <c r="L100" s="10" t="s">
        <v>1132</v>
      </c>
      <c r="M100" s="10"/>
      <c r="N100" s="3">
        <v>0</v>
      </c>
      <c r="O100" s="3">
        <v>0</v>
      </c>
      <c r="P100" s="3">
        <v>0</v>
      </c>
      <c r="Q100" s="3">
        <v>0</v>
      </c>
      <c r="R100" s="3">
        <v>84.85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84.85</v>
      </c>
      <c r="AA100" s="11"/>
    </row>
    <row r="101" spans="11:27" ht="11.25">
      <c r="K101" s="9" t="s">
        <v>267</v>
      </c>
      <c r="L101" s="10" t="s">
        <v>1133</v>
      </c>
      <c r="M101" s="10"/>
      <c r="N101" s="3">
        <v>44.235</v>
      </c>
      <c r="O101" s="3">
        <v>0</v>
      </c>
      <c r="P101" s="3">
        <v>1316.665</v>
      </c>
      <c r="Q101" s="3">
        <v>0</v>
      </c>
      <c r="R101" s="3">
        <v>0</v>
      </c>
      <c r="S101" s="3">
        <v>0</v>
      </c>
      <c r="T101" s="3">
        <v>0</v>
      </c>
      <c r="U101" s="3">
        <v>3.209999999999809</v>
      </c>
      <c r="V101" s="3">
        <v>0</v>
      </c>
      <c r="W101" s="3">
        <v>64.915</v>
      </c>
      <c r="X101" s="3">
        <v>403.45</v>
      </c>
      <c r="Y101" s="3">
        <v>0</v>
      </c>
      <c r="Z101" s="3">
        <v>1832.475</v>
      </c>
      <c r="AA101" s="11"/>
    </row>
    <row r="102" spans="11:27" ht="11.25">
      <c r="K102" s="9" t="s">
        <v>268</v>
      </c>
      <c r="L102" s="10" t="s">
        <v>1134</v>
      </c>
      <c r="M102" s="10"/>
      <c r="N102" s="3">
        <v>1470.565</v>
      </c>
      <c r="O102" s="3">
        <v>736.145</v>
      </c>
      <c r="P102" s="3">
        <v>1326.02</v>
      </c>
      <c r="Q102" s="3">
        <v>938.17</v>
      </c>
      <c r="R102" s="3">
        <v>756.325</v>
      </c>
      <c r="S102" s="3">
        <v>942.535</v>
      </c>
      <c r="T102" s="3">
        <v>747.97</v>
      </c>
      <c r="U102" s="3">
        <v>799.105</v>
      </c>
      <c r="V102" s="3">
        <v>707.24</v>
      </c>
      <c r="W102" s="3">
        <v>874.185</v>
      </c>
      <c r="X102" s="3">
        <v>753.38</v>
      </c>
      <c r="Y102" s="3">
        <v>671.11</v>
      </c>
      <c r="Z102" s="3">
        <v>10722.75</v>
      </c>
      <c r="AA102" s="11"/>
    </row>
    <row r="103" spans="11:27" ht="11.25">
      <c r="K103" s="9" t="s">
        <v>269</v>
      </c>
      <c r="L103" s="10" t="s">
        <v>1135</v>
      </c>
      <c r="M103" s="10"/>
      <c r="N103" s="3">
        <v>26.615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56.96</v>
      </c>
      <c r="W103" s="3">
        <v>0</v>
      </c>
      <c r="X103" s="3">
        <v>0</v>
      </c>
      <c r="Y103" s="3">
        <v>0</v>
      </c>
      <c r="Z103" s="3">
        <v>83.575</v>
      </c>
      <c r="AA103" s="11"/>
    </row>
    <row r="104" spans="11:27" ht="11.25">
      <c r="K104" s="9" t="s">
        <v>270</v>
      </c>
      <c r="L104" s="10" t="s">
        <v>1136</v>
      </c>
      <c r="M104" s="10"/>
      <c r="N104" s="3">
        <v>1633.165</v>
      </c>
      <c r="O104" s="3">
        <v>1551.925</v>
      </c>
      <c r="P104" s="3">
        <v>4022.185</v>
      </c>
      <c r="Q104" s="3">
        <v>1397.825</v>
      </c>
      <c r="R104" s="3">
        <v>1208.175</v>
      </c>
      <c r="S104" s="3">
        <v>1648.31</v>
      </c>
      <c r="T104" s="3">
        <v>1378.395</v>
      </c>
      <c r="U104" s="3">
        <v>1984.98</v>
      </c>
      <c r="V104" s="3">
        <v>1173.01</v>
      </c>
      <c r="W104" s="3">
        <v>1791.86</v>
      </c>
      <c r="X104" s="3">
        <v>449.195</v>
      </c>
      <c r="Y104" s="3">
        <v>873.32</v>
      </c>
      <c r="Z104" s="3">
        <v>19112.345</v>
      </c>
      <c r="AA104" s="11"/>
    </row>
    <row r="105" spans="11:27" ht="11.25">
      <c r="K105" s="9" t="s">
        <v>271</v>
      </c>
      <c r="L105" s="10" t="s">
        <v>1137</v>
      </c>
      <c r="M105" s="10"/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11"/>
    </row>
    <row r="106" spans="11:27" ht="11.25">
      <c r="K106" s="9" t="s">
        <v>272</v>
      </c>
      <c r="L106" s="10" t="s">
        <v>1138</v>
      </c>
      <c r="M106" s="10"/>
      <c r="N106" s="3">
        <v>10</v>
      </c>
      <c r="O106" s="3">
        <v>10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20</v>
      </c>
      <c r="AA106" s="11"/>
    </row>
    <row r="107" spans="11:27" ht="11.25">
      <c r="K107" s="9" t="s">
        <v>273</v>
      </c>
      <c r="L107" s="10" t="s">
        <v>1139</v>
      </c>
      <c r="M107" s="10"/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11"/>
    </row>
    <row r="108" spans="11:27" ht="11.25">
      <c r="K108" s="9" t="s">
        <v>274</v>
      </c>
      <c r="L108" s="10" t="s">
        <v>1140</v>
      </c>
      <c r="M108" s="10"/>
      <c r="N108" s="3">
        <v>479.995</v>
      </c>
      <c r="O108" s="3">
        <v>294.32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774.315</v>
      </c>
      <c r="AA108" s="11"/>
    </row>
    <row r="109" spans="11:27" ht="11.25">
      <c r="K109" s="9" t="s">
        <v>275</v>
      </c>
      <c r="L109" s="10" t="s">
        <v>1141</v>
      </c>
      <c r="M109" s="10"/>
      <c r="N109" s="3">
        <v>31.4</v>
      </c>
      <c r="O109" s="3">
        <v>106.305</v>
      </c>
      <c r="P109" s="3">
        <v>24</v>
      </c>
      <c r="Q109" s="3">
        <v>23.33</v>
      </c>
      <c r="R109" s="3">
        <v>0</v>
      </c>
      <c r="S109" s="3">
        <v>0</v>
      </c>
      <c r="T109" s="3">
        <v>24</v>
      </c>
      <c r="U109" s="3">
        <v>7.95</v>
      </c>
      <c r="V109" s="3">
        <v>0</v>
      </c>
      <c r="W109" s="3">
        <v>24.97</v>
      </c>
      <c r="X109" s="3">
        <v>16</v>
      </c>
      <c r="Y109" s="3">
        <v>0</v>
      </c>
      <c r="Z109" s="3">
        <v>257.955</v>
      </c>
      <c r="AA109" s="11"/>
    </row>
    <row r="110" spans="11:27" ht="11.25">
      <c r="K110" s="9" t="s">
        <v>276</v>
      </c>
      <c r="L110" s="10" t="s">
        <v>1142</v>
      </c>
      <c r="M110" s="10"/>
      <c r="N110" s="3">
        <v>0</v>
      </c>
      <c r="O110" s="3">
        <v>25.44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25.44</v>
      </c>
      <c r="AA110" s="11"/>
    </row>
    <row r="111" spans="11:27" ht="11.25">
      <c r="K111" s="9" t="s">
        <v>277</v>
      </c>
      <c r="L111" s="10" t="s">
        <v>1143</v>
      </c>
      <c r="M111" s="10"/>
      <c r="N111" s="3">
        <v>0</v>
      </c>
      <c r="O111" s="3">
        <v>0</v>
      </c>
      <c r="P111" s="3">
        <v>6.205</v>
      </c>
      <c r="Q111" s="3">
        <v>0</v>
      </c>
      <c r="R111" s="3">
        <v>0</v>
      </c>
      <c r="S111" s="3">
        <v>9.71</v>
      </c>
      <c r="T111" s="3">
        <v>0</v>
      </c>
      <c r="U111" s="3">
        <v>0</v>
      </c>
      <c r="V111" s="3">
        <v>0</v>
      </c>
      <c r="W111" s="3">
        <v>0</v>
      </c>
      <c r="X111" s="3">
        <v>5.98</v>
      </c>
      <c r="Y111" s="3">
        <v>0</v>
      </c>
      <c r="Z111" s="3">
        <v>21.895</v>
      </c>
      <c r="AA111" s="11"/>
    </row>
    <row r="112" spans="11:27" ht="11.25">
      <c r="K112" s="9" t="s">
        <v>278</v>
      </c>
      <c r="L112" s="10" t="s">
        <v>1144</v>
      </c>
      <c r="M112" s="10"/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11"/>
    </row>
    <row r="113" spans="11:27" ht="11.25">
      <c r="K113" s="9" t="s">
        <v>279</v>
      </c>
      <c r="L113" s="10" t="s">
        <v>1145</v>
      </c>
      <c r="M113" s="10"/>
      <c r="N113" s="3">
        <v>-512.115</v>
      </c>
      <c r="O113" s="3">
        <v>43.34</v>
      </c>
      <c r="P113" s="3">
        <v>288.8</v>
      </c>
      <c r="Q113" s="3">
        <v>43.995</v>
      </c>
      <c r="R113" s="3">
        <v>-297.535</v>
      </c>
      <c r="S113" s="3">
        <v>456.71</v>
      </c>
      <c r="T113" s="3">
        <v>-126.725</v>
      </c>
      <c r="U113" s="3">
        <v>540.21</v>
      </c>
      <c r="V113" s="3">
        <v>0</v>
      </c>
      <c r="W113" s="3">
        <v>69.44</v>
      </c>
      <c r="X113" s="3">
        <v>296.215</v>
      </c>
      <c r="Y113" s="3">
        <v>-76.185</v>
      </c>
      <c r="Z113" s="3">
        <v>726.15</v>
      </c>
      <c r="AA113" s="11"/>
    </row>
    <row r="114" spans="11:27" ht="11.25">
      <c r="K114" s="9" t="s">
        <v>280</v>
      </c>
      <c r="L114" s="10" t="s">
        <v>1146</v>
      </c>
      <c r="M114" s="10"/>
      <c r="N114" s="3">
        <v>0</v>
      </c>
      <c r="O114" s="3">
        <v>860.12</v>
      </c>
      <c r="P114" s="3">
        <v>-860.12</v>
      </c>
      <c r="Q114" s="3">
        <v>695.67</v>
      </c>
      <c r="R114" s="3">
        <v>-255.9</v>
      </c>
      <c r="S114" s="3">
        <v>-439.77</v>
      </c>
      <c r="T114" s="3">
        <v>0</v>
      </c>
      <c r="U114" s="3">
        <v>619.9</v>
      </c>
      <c r="V114" s="3">
        <v>773.65</v>
      </c>
      <c r="W114" s="3">
        <v>-673.65</v>
      </c>
      <c r="X114" s="3">
        <v>-100</v>
      </c>
      <c r="Y114" s="3">
        <v>0</v>
      </c>
      <c r="Z114" s="3">
        <v>619.9</v>
      </c>
      <c r="AA114" s="11"/>
    </row>
    <row r="115" spans="11:27" ht="11.25">
      <c r="K115" s="9" t="s">
        <v>281</v>
      </c>
      <c r="L115" s="10" t="s">
        <v>1147</v>
      </c>
      <c r="M115" s="10"/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1"/>
    </row>
    <row r="116" spans="11:27" ht="11.25">
      <c r="K116" s="9" t="s">
        <v>282</v>
      </c>
      <c r="L116" s="10" t="s">
        <v>1148</v>
      </c>
      <c r="M116" s="10"/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1"/>
    </row>
    <row r="117" spans="11:27" ht="11.25">
      <c r="K117" s="9" t="s">
        <v>283</v>
      </c>
      <c r="L117" s="10" t="s">
        <v>1149</v>
      </c>
      <c r="M117" s="10"/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1"/>
    </row>
    <row r="118" spans="11:27" ht="11.25">
      <c r="K118" s="9" t="s">
        <v>284</v>
      </c>
      <c r="L118" s="10" t="s">
        <v>1150</v>
      </c>
      <c r="M118" s="10"/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1"/>
    </row>
    <row r="119" spans="11:27" ht="11.25">
      <c r="K119" s="9" t="s">
        <v>285</v>
      </c>
      <c r="L119" s="10" t="s">
        <v>1151</v>
      </c>
      <c r="M119" s="10"/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1"/>
    </row>
    <row r="120" spans="11:27" ht="11.25">
      <c r="K120" s="9" t="s">
        <v>286</v>
      </c>
      <c r="L120" s="10" t="s">
        <v>1152</v>
      </c>
      <c r="M120" s="10"/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1"/>
    </row>
    <row r="121" spans="11:27" ht="11.25">
      <c r="K121" s="9" t="s">
        <v>287</v>
      </c>
      <c r="L121" s="10" t="s">
        <v>1153</v>
      </c>
      <c r="M121" s="10"/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1"/>
    </row>
    <row r="122" spans="11:27" ht="11.25">
      <c r="K122" s="9" t="s">
        <v>288</v>
      </c>
      <c r="L122" s="10" t="s">
        <v>1154</v>
      </c>
      <c r="M122" s="10"/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-47.54</v>
      </c>
      <c r="Y122" s="3">
        <v>-25.785</v>
      </c>
      <c r="Z122" s="3">
        <v>-73.325</v>
      </c>
      <c r="AA122" s="11"/>
    </row>
    <row r="123" spans="11:27" ht="11.25">
      <c r="K123" s="9" t="s">
        <v>289</v>
      </c>
      <c r="L123" s="10" t="s">
        <v>1155</v>
      </c>
      <c r="M123" s="10"/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1"/>
    </row>
    <row r="124" spans="11:27" ht="11.25">
      <c r="K124" s="9" t="s">
        <v>290</v>
      </c>
      <c r="L124" s="10" t="s">
        <v>1156</v>
      </c>
      <c r="M124" s="10"/>
      <c r="N124" s="3">
        <v>-545.89</v>
      </c>
      <c r="O124" s="3">
        <v>51.17</v>
      </c>
      <c r="P124" s="3">
        <v>-137.47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-632.19</v>
      </c>
      <c r="AA124" s="11"/>
    </row>
    <row r="125" spans="11:27" ht="11.25">
      <c r="K125" s="9" t="s">
        <v>291</v>
      </c>
      <c r="L125" s="10" t="s">
        <v>1157</v>
      </c>
      <c r="M125" s="10"/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1"/>
    </row>
    <row r="126" spans="11:27" ht="11.25">
      <c r="K126" s="9" t="s">
        <v>292</v>
      </c>
      <c r="L126" s="10" t="s">
        <v>1158</v>
      </c>
      <c r="M126" s="10"/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1"/>
    </row>
    <row r="127" spans="11:27" ht="11.25">
      <c r="K127" s="9" t="s">
        <v>293</v>
      </c>
      <c r="L127" s="10" t="s">
        <v>1159</v>
      </c>
      <c r="M127" s="10"/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1"/>
    </row>
    <row r="128" spans="11:27" ht="11.25">
      <c r="K128" s="9" t="s">
        <v>294</v>
      </c>
      <c r="L128" s="10" t="s">
        <v>1160</v>
      </c>
      <c r="M128" s="10"/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1"/>
    </row>
    <row r="129" spans="11:27" ht="11.25">
      <c r="K129" s="9" t="s">
        <v>295</v>
      </c>
      <c r="L129" s="10" t="s">
        <v>1161</v>
      </c>
      <c r="M129" s="10"/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1"/>
    </row>
    <row r="130" spans="11:27" ht="11.25">
      <c r="K130" s="9" t="s">
        <v>296</v>
      </c>
      <c r="L130" s="10" t="s">
        <v>1162</v>
      </c>
      <c r="M130" s="10"/>
      <c r="N130" s="3">
        <v>0</v>
      </c>
      <c r="O130" s="3">
        <v>0</v>
      </c>
      <c r="P130" s="3">
        <v>43305.05</v>
      </c>
      <c r="Q130" s="3">
        <v>0</v>
      </c>
      <c r="R130" s="3">
        <v>0</v>
      </c>
      <c r="S130" s="3">
        <v>-12445</v>
      </c>
      <c r="T130" s="3">
        <v>0</v>
      </c>
      <c r="U130" s="3">
        <v>0</v>
      </c>
      <c r="V130" s="3">
        <v>13512.275</v>
      </c>
      <c r="W130" s="3">
        <v>0</v>
      </c>
      <c r="X130" s="3">
        <v>0</v>
      </c>
      <c r="Y130" s="3">
        <v>11358.215</v>
      </c>
      <c r="Z130" s="3">
        <v>55730.54</v>
      </c>
      <c r="AA130" s="11"/>
    </row>
    <row r="131" spans="11:27" ht="11.25">
      <c r="K131" s="9" t="s">
        <v>297</v>
      </c>
      <c r="L131" s="10" t="s">
        <v>1163</v>
      </c>
      <c r="M131" s="10"/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1"/>
    </row>
    <row r="132" spans="11:27" ht="11.25">
      <c r="K132" s="9" t="s">
        <v>298</v>
      </c>
      <c r="L132" s="10" t="s">
        <v>1164</v>
      </c>
      <c r="M132" s="10"/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1"/>
    </row>
    <row r="133" spans="11:27" ht="11.25">
      <c r="K133" s="9" t="s">
        <v>299</v>
      </c>
      <c r="L133" s="10" t="s">
        <v>1165</v>
      </c>
      <c r="M133" s="10"/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1"/>
    </row>
    <row r="134" spans="11:27" ht="11.25">
      <c r="K134" s="9" t="s">
        <v>300</v>
      </c>
      <c r="L134" s="10" t="s">
        <v>1166</v>
      </c>
      <c r="M134" s="10"/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1"/>
    </row>
    <row r="135" spans="11:27" ht="11.25">
      <c r="K135" s="9" t="s">
        <v>301</v>
      </c>
      <c r="L135" s="10" t="s">
        <v>1167</v>
      </c>
      <c r="M135" s="10"/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1"/>
    </row>
    <row r="136" spans="11:27" ht="11.25">
      <c r="K136" s="9" t="s">
        <v>302</v>
      </c>
      <c r="L136" s="10" t="s">
        <v>1168</v>
      </c>
      <c r="M136" s="10"/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1"/>
    </row>
    <row r="137" spans="11:27" ht="11.25">
      <c r="K137" s="9" t="s">
        <v>303</v>
      </c>
      <c r="L137" s="10" t="s">
        <v>1169</v>
      </c>
      <c r="M137" s="10"/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1"/>
    </row>
    <row r="138" spans="11:27" ht="11.25">
      <c r="K138" s="9" t="s">
        <v>304</v>
      </c>
      <c r="L138" s="10" t="s">
        <v>1170</v>
      </c>
      <c r="M138" s="10"/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1"/>
    </row>
    <row r="139" spans="11:27" ht="11.25">
      <c r="K139" s="9" t="s">
        <v>305</v>
      </c>
      <c r="L139" s="10" t="s">
        <v>1171</v>
      </c>
      <c r="M139" s="10"/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1"/>
    </row>
    <row r="140" spans="11:27" ht="11.25">
      <c r="K140" s="9" t="s">
        <v>306</v>
      </c>
      <c r="L140" s="10" t="s">
        <v>1172</v>
      </c>
      <c r="M140" s="10"/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1"/>
    </row>
    <row r="141" spans="11:27" ht="11.25">
      <c r="K141" s="9" t="s">
        <v>307</v>
      </c>
      <c r="L141" s="10" t="s">
        <v>1173</v>
      </c>
      <c r="M141" s="10"/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1"/>
    </row>
    <row r="142" spans="11:27" ht="11.25">
      <c r="K142" s="9" t="s">
        <v>308</v>
      </c>
      <c r="L142" s="10" t="s">
        <v>1174</v>
      </c>
      <c r="M142" s="10"/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1"/>
    </row>
    <row r="143" spans="11:27" ht="11.25">
      <c r="K143" s="9" t="s">
        <v>309</v>
      </c>
      <c r="L143" s="10" t="s">
        <v>310</v>
      </c>
      <c r="M143" s="10"/>
      <c r="N143" s="3">
        <v>-810060.195</v>
      </c>
      <c r="O143" s="3">
        <v>-813992.805</v>
      </c>
      <c r="P143" s="3">
        <v>-815905.74</v>
      </c>
      <c r="Q143" s="3">
        <v>-1021606.205</v>
      </c>
      <c r="R143" s="3">
        <v>-753534.665</v>
      </c>
      <c r="S143" s="3">
        <v>-752017.96</v>
      </c>
      <c r="T143" s="3">
        <v>-1014123.885</v>
      </c>
      <c r="U143" s="3">
        <v>-841314.16</v>
      </c>
      <c r="V143" s="3">
        <v>-891740.905</v>
      </c>
      <c r="W143" s="3">
        <v>-1115808.08</v>
      </c>
      <c r="X143" s="3">
        <v>-936853.32</v>
      </c>
      <c r="Y143" s="3">
        <v>-733045.585</v>
      </c>
      <c r="Z143" s="3">
        <v>-10500003.505000003</v>
      </c>
      <c r="AA143" s="11"/>
    </row>
    <row r="144" spans="11:27" ht="11.25">
      <c r="K144" s="9" t="s">
        <v>312</v>
      </c>
      <c r="L144" s="10" t="s">
        <v>313</v>
      </c>
      <c r="M144" s="10"/>
      <c r="N144" s="3">
        <v>-19853.33</v>
      </c>
      <c r="O144" s="3">
        <v>-9534.815</v>
      </c>
      <c r="P144" s="3">
        <v>-21622.695</v>
      </c>
      <c r="Q144" s="3">
        <v>-36843.275</v>
      </c>
      <c r="R144" s="3">
        <v>-31404.115</v>
      </c>
      <c r="S144" s="3">
        <v>-104708.765</v>
      </c>
      <c r="T144" s="3">
        <v>-190195.28</v>
      </c>
      <c r="U144" s="3">
        <v>-69578.82</v>
      </c>
      <c r="V144" s="3">
        <v>-51247.67</v>
      </c>
      <c r="W144" s="3">
        <v>-33285.78500000003</v>
      </c>
      <c r="X144" s="3">
        <v>-56248.72</v>
      </c>
      <c r="Y144" s="3">
        <v>-23321.169999999925</v>
      </c>
      <c r="Z144" s="3">
        <v>-647844.44</v>
      </c>
      <c r="AA144" s="11"/>
    </row>
    <row r="145" spans="11:27" ht="11.25">
      <c r="K145" s="9" t="s">
        <v>314</v>
      </c>
      <c r="L145" s="10" t="s">
        <v>315</v>
      </c>
      <c r="M145" s="10"/>
      <c r="N145" s="3">
        <v>-4432.52</v>
      </c>
      <c r="O145" s="3">
        <v>106.1</v>
      </c>
      <c r="P145" s="3">
        <v>1165.35</v>
      </c>
      <c r="Q145" s="3">
        <v>5900.975</v>
      </c>
      <c r="R145" s="3">
        <v>0</v>
      </c>
      <c r="S145" s="3">
        <v>249.24</v>
      </c>
      <c r="T145" s="3">
        <v>-2073.8</v>
      </c>
      <c r="U145" s="3">
        <v>-5448.025</v>
      </c>
      <c r="V145" s="3">
        <v>0</v>
      </c>
      <c r="W145" s="3">
        <v>170.1</v>
      </c>
      <c r="X145" s="3">
        <v>-272.64</v>
      </c>
      <c r="Y145" s="3">
        <v>1542.025</v>
      </c>
      <c r="Z145" s="3">
        <v>-3093.195</v>
      </c>
      <c r="AA145" s="11"/>
    </row>
    <row r="146" spans="11:27" ht="11.25">
      <c r="K146" s="9" t="s">
        <v>316</v>
      </c>
      <c r="L146" s="10" t="s">
        <v>317</v>
      </c>
      <c r="M146" s="10"/>
      <c r="N146" s="3">
        <v>361.775</v>
      </c>
      <c r="O146" s="3">
        <v>188.8</v>
      </c>
      <c r="P146" s="3">
        <v>266.06</v>
      </c>
      <c r="Q146" s="3">
        <v>321.03</v>
      </c>
      <c r="R146" s="3">
        <v>190.395</v>
      </c>
      <c r="S146" s="3">
        <v>201.01</v>
      </c>
      <c r="T146" s="3">
        <v>195.64</v>
      </c>
      <c r="U146" s="3">
        <v>189.575</v>
      </c>
      <c r="V146" s="3">
        <v>96.66</v>
      </c>
      <c r="W146" s="3">
        <v>164.93</v>
      </c>
      <c r="X146" s="3">
        <v>163.945</v>
      </c>
      <c r="Y146" s="3">
        <v>258.015</v>
      </c>
      <c r="Z146" s="3">
        <v>2597.835</v>
      </c>
      <c r="AA146" s="11"/>
    </row>
    <row r="147" spans="11:27" ht="11.25">
      <c r="K147" s="9" t="s">
        <v>318</v>
      </c>
      <c r="L147" s="10" t="s">
        <v>319</v>
      </c>
      <c r="M147" s="10"/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1"/>
    </row>
    <row r="148" spans="11:27" ht="11.25">
      <c r="K148" s="9" t="s">
        <v>320</v>
      </c>
      <c r="L148" s="10" t="s">
        <v>321</v>
      </c>
      <c r="M148" s="10"/>
      <c r="N148" s="3">
        <v>-1167.52</v>
      </c>
      <c r="O148" s="3">
        <v>-544.53</v>
      </c>
      <c r="P148" s="3">
        <v>-2332.115</v>
      </c>
      <c r="Q148" s="3">
        <v>-1418.67</v>
      </c>
      <c r="R148" s="3">
        <v>0</v>
      </c>
      <c r="S148" s="3">
        <v>-3017.3</v>
      </c>
      <c r="T148" s="3">
        <v>-2663.2</v>
      </c>
      <c r="U148" s="3">
        <v>-4774.045</v>
      </c>
      <c r="V148" s="3">
        <v>-2329.15</v>
      </c>
      <c r="W148" s="3">
        <v>-2149.82</v>
      </c>
      <c r="X148" s="3">
        <v>-518.19</v>
      </c>
      <c r="Y148" s="3">
        <v>-5733.4</v>
      </c>
      <c r="Z148" s="3">
        <v>-26647.94</v>
      </c>
      <c r="AA148" s="11"/>
    </row>
    <row r="149" spans="11:27" ht="11.25">
      <c r="K149" s="9" t="s">
        <v>322</v>
      </c>
      <c r="L149" s="10" t="s">
        <v>323</v>
      </c>
      <c r="M149" s="10"/>
      <c r="N149" s="3">
        <v>3103.88</v>
      </c>
      <c r="O149" s="3">
        <v>624.895</v>
      </c>
      <c r="P149" s="3">
        <v>2002.935</v>
      </c>
      <c r="Q149" s="3">
        <v>1450.31</v>
      </c>
      <c r="R149" s="3">
        <v>1380.52</v>
      </c>
      <c r="S149" s="3">
        <v>2775.155</v>
      </c>
      <c r="T149" s="3">
        <v>2600.005</v>
      </c>
      <c r="U149" s="3">
        <v>4972.26</v>
      </c>
      <c r="V149" s="3">
        <v>2294.55</v>
      </c>
      <c r="W149" s="3">
        <v>2494.165</v>
      </c>
      <c r="X149" s="3">
        <v>566.765</v>
      </c>
      <c r="Y149" s="3">
        <v>5586.995</v>
      </c>
      <c r="Z149" s="3">
        <v>29852.435</v>
      </c>
      <c r="AA149" s="11"/>
    </row>
    <row r="150" spans="11:27" ht="11.25">
      <c r="K150" s="9" t="s">
        <v>324</v>
      </c>
      <c r="L150" s="10" t="s">
        <v>325</v>
      </c>
      <c r="M150" s="10"/>
      <c r="N150" s="3">
        <v>440476.44</v>
      </c>
      <c r="O150" s="3">
        <v>445093.86</v>
      </c>
      <c r="P150" s="3">
        <v>446941.975</v>
      </c>
      <c r="Q150" s="3">
        <v>581584.225</v>
      </c>
      <c r="R150" s="3">
        <v>418860.5</v>
      </c>
      <c r="S150" s="3">
        <v>415237.385</v>
      </c>
      <c r="T150" s="3">
        <v>562990.975</v>
      </c>
      <c r="U150" s="3">
        <v>487946.545</v>
      </c>
      <c r="V150" s="3">
        <v>503910.265</v>
      </c>
      <c r="W150" s="3">
        <v>635617.56</v>
      </c>
      <c r="X150" s="3">
        <v>557078.98</v>
      </c>
      <c r="Y150" s="3">
        <v>421151.1749999989</v>
      </c>
      <c r="Z150" s="3">
        <v>5916889.885</v>
      </c>
      <c r="AA150" s="11"/>
    </row>
    <row r="151" spans="11:27" ht="11.25">
      <c r="K151" s="9" t="s">
        <v>326</v>
      </c>
      <c r="L151" s="10" t="s">
        <v>327</v>
      </c>
      <c r="M151" s="10"/>
      <c r="N151" s="3">
        <v>14627.205</v>
      </c>
      <c r="O151" s="3">
        <v>7087.055</v>
      </c>
      <c r="P151" s="3">
        <v>14990.025</v>
      </c>
      <c r="Q151" s="3">
        <v>28597.805</v>
      </c>
      <c r="R151" s="3">
        <v>23231.595</v>
      </c>
      <c r="S151" s="3">
        <v>60283.565</v>
      </c>
      <c r="T151" s="3">
        <v>113769.965</v>
      </c>
      <c r="U151" s="3">
        <v>53393.25</v>
      </c>
      <c r="V151" s="3">
        <v>40971.44499999995</v>
      </c>
      <c r="W151" s="3">
        <v>27926.15</v>
      </c>
      <c r="X151" s="3">
        <v>92293.46</v>
      </c>
      <c r="Y151" s="3">
        <v>18020.545</v>
      </c>
      <c r="Z151" s="3">
        <v>495192.065</v>
      </c>
      <c r="AA151" s="11"/>
    </row>
    <row r="152" spans="11:27" ht="11.25">
      <c r="K152" s="9" t="s">
        <v>328</v>
      </c>
      <c r="L152" s="10" t="s">
        <v>329</v>
      </c>
      <c r="M152" s="10"/>
      <c r="N152" s="3">
        <v>3259.26</v>
      </c>
      <c r="O152" s="3">
        <v>3786.07</v>
      </c>
      <c r="P152" s="3">
        <v>3082.175</v>
      </c>
      <c r="Q152" s="3">
        <v>-1362.21</v>
      </c>
      <c r="R152" s="3">
        <v>8580.815</v>
      </c>
      <c r="S152" s="3">
        <v>2045.57</v>
      </c>
      <c r="T152" s="3">
        <v>2901.685</v>
      </c>
      <c r="U152" s="3">
        <v>3766.205</v>
      </c>
      <c r="V152" s="3">
        <v>2195.27</v>
      </c>
      <c r="W152" s="3">
        <v>-3184.025</v>
      </c>
      <c r="X152" s="3">
        <v>12440.84</v>
      </c>
      <c r="Y152" s="3">
        <v>-11370.105</v>
      </c>
      <c r="Z152" s="3">
        <v>26141.55</v>
      </c>
      <c r="AA152" s="11"/>
    </row>
    <row r="153" spans="11:27" ht="11.25">
      <c r="K153" s="9" t="s">
        <v>330</v>
      </c>
      <c r="L153" s="10" t="s">
        <v>331</v>
      </c>
      <c r="M153" s="10"/>
      <c r="N153" s="3">
        <v>-993.625</v>
      </c>
      <c r="O153" s="3">
        <v>0</v>
      </c>
      <c r="P153" s="3">
        <v>0</v>
      </c>
      <c r="Q153" s="3">
        <v>-2995.61</v>
      </c>
      <c r="R153" s="3">
        <v>0</v>
      </c>
      <c r="S153" s="3">
        <v>0</v>
      </c>
      <c r="T153" s="3">
        <v>-434.535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-4423.77</v>
      </c>
      <c r="AA153" s="11"/>
    </row>
    <row r="154" spans="11:27" ht="11.25">
      <c r="K154" s="9" t="s">
        <v>332</v>
      </c>
      <c r="L154" s="10" t="s">
        <v>333</v>
      </c>
      <c r="M154" s="10"/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1"/>
    </row>
    <row r="155" spans="11:27" ht="11.25">
      <c r="K155" s="9" t="s">
        <v>334</v>
      </c>
      <c r="L155" s="10" t="s">
        <v>335</v>
      </c>
      <c r="M155" s="10"/>
      <c r="N155" s="3">
        <v>0</v>
      </c>
      <c r="O155" s="3">
        <v>0</v>
      </c>
      <c r="P155" s="3">
        <v>0</v>
      </c>
      <c r="Q155" s="3">
        <v>168.515</v>
      </c>
      <c r="R155" s="3">
        <v>124.77</v>
      </c>
      <c r="S155" s="3">
        <v>0</v>
      </c>
      <c r="T155" s="3">
        <v>699.845</v>
      </c>
      <c r="U155" s="3">
        <v>332.77</v>
      </c>
      <c r="V155" s="3">
        <v>1393.91</v>
      </c>
      <c r="W155" s="3">
        <v>3472.925</v>
      </c>
      <c r="X155" s="3">
        <v>0</v>
      </c>
      <c r="Y155" s="3">
        <v>478.54</v>
      </c>
      <c r="Z155" s="3">
        <v>6671.275</v>
      </c>
      <c r="AA155" s="11"/>
    </row>
    <row r="156" spans="11:27" ht="11.25">
      <c r="K156" s="9" t="s">
        <v>336</v>
      </c>
      <c r="L156" s="10" t="s">
        <v>337</v>
      </c>
      <c r="M156" s="10"/>
      <c r="N156" s="3">
        <v>109.11</v>
      </c>
      <c r="O156" s="3">
        <v>8799.97</v>
      </c>
      <c r="P156" s="3">
        <v>693.89</v>
      </c>
      <c r="Q156" s="3">
        <v>1452.31</v>
      </c>
      <c r="R156" s="3">
        <v>975.675</v>
      </c>
      <c r="S156" s="3">
        <v>0</v>
      </c>
      <c r="T156" s="3">
        <v>107.725</v>
      </c>
      <c r="U156" s="3">
        <v>3201.615</v>
      </c>
      <c r="V156" s="3">
        <v>0</v>
      </c>
      <c r="W156" s="3">
        <v>34.75</v>
      </c>
      <c r="X156" s="3">
        <v>0</v>
      </c>
      <c r="Y156" s="3">
        <v>11965.345</v>
      </c>
      <c r="Z156" s="3">
        <v>27340.39</v>
      </c>
      <c r="AA156" s="11"/>
    </row>
    <row r="157" spans="11:27" ht="11.25">
      <c r="K157" s="9" t="s">
        <v>338</v>
      </c>
      <c r="L157" s="10" t="s">
        <v>339</v>
      </c>
      <c r="M157" s="10"/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1"/>
    </row>
    <row r="158" spans="11:27" ht="11.25">
      <c r="K158" s="9" t="s">
        <v>340</v>
      </c>
      <c r="L158" s="10" t="s">
        <v>341</v>
      </c>
      <c r="M158" s="10"/>
      <c r="N158" s="3">
        <v>-11143.655</v>
      </c>
      <c r="O158" s="3">
        <v>-8201.52</v>
      </c>
      <c r="P158" s="3">
        <v>-2830.42</v>
      </c>
      <c r="Q158" s="3">
        <v>-825.47</v>
      </c>
      <c r="R158" s="3">
        <v>-4922.81</v>
      </c>
      <c r="S158" s="3">
        <v>-2200.165</v>
      </c>
      <c r="T158" s="3">
        <v>-52702.345</v>
      </c>
      <c r="U158" s="3">
        <v>-10416.84</v>
      </c>
      <c r="V158" s="3">
        <v>-5645.57</v>
      </c>
      <c r="W158" s="3">
        <v>5049.83</v>
      </c>
      <c r="X158" s="3">
        <v>5333.945</v>
      </c>
      <c r="Y158" s="3">
        <v>-30269.575</v>
      </c>
      <c r="Z158" s="3">
        <v>-118774.595</v>
      </c>
      <c r="AA158" s="11"/>
    </row>
    <row r="159" spans="11:27" ht="11.25">
      <c r="K159" s="9" t="s">
        <v>342</v>
      </c>
      <c r="L159" s="10" t="s">
        <v>343</v>
      </c>
      <c r="M159" s="10"/>
      <c r="N159" s="3">
        <v>0</v>
      </c>
      <c r="O159" s="3">
        <v>0</v>
      </c>
      <c r="P159" s="3">
        <v>0</v>
      </c>
      <c r="Q159" s="3">
        <v>932.36</v>
      </c>
      <c r="R159" s="3">
        <v>100</v>
      </c>
      <c r="S159" s="3">
        <v>238</v>
      </c>
      <c r="T159" s="3">
        <v>220</v>
      </c>
      <c r="U159" s="3">
        <v>412.3</v>
      </c>
      <c r="V159" s="3">
        <v>0</v>
      </c>
      <c r="W159" s="3">
        <v>2691.44</v>
      </c>
      <c r="X159" s="3">
        <v>210</v>
      </c>
      <c r="Y159" s="3">
        <v>210</v>
      </c>
      <c r="Z159" s="3">
        <v>5014.1</v>
      </c>
      <c r="AA159" s="11"/>
    </row>
    <row r="160" spans="11:27" ht="11.25">
      <c r="K160" s="9" t="s">
        <v>344</v>
      </c>
      <c r="L160" s="10" t="s">
        <v>345</v>
      </c>
      <c r="M160" s="10"/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1"/>
    </row>
    <row r="161" spans="11:27" ht="11.25">
      <c r="K161" s="9" t="s">
        <v>346</v>
      </c>
      <c r="L161" s="10" t="s">
        <v>343</v>
      </c>
      <c r="M161" s="10"/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1"/>
    </row>
    <row r="162" spans="11:27" ht="11.25">
      <c r="K162" s="9" t="s">
        <v>347</v>
      </c>
      <c r="L162" s="10" t="s">
        <v>348</v>
      </c>
      <c r="M162" s="10"/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1"/>
    </row>
    <row r="163" spans="11:27" ht="11.25">
      <c r="K163" s="9" t="s">
        <v>349</v>
      </c>
      <c r="L163" s="10" t="s">
        <v>350</v>
      </c>
      <c r="M163" s="10"/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138.6</v>
      </c>
      <c r="T163" s="3">
        <v>21541.25</v>
      </c>
      <c r="U163" s="3">
        <v>0</v>
      </c>
      <c r="V163" s="3">
        <v>0</v>
      </c>
      <c r="W163" s="3">
        <v>-1446.52</v>
      </c>
      <c r="X163" s="3">
        <v>0</v>
      </c>
      <c r="Y163" s="3">
        <v>0</v>
      </c>
      <c r="Z163" s="3">
        <v>20233.33</v>
      </c>
      <c r="AA163" s="11"/>
    </row>
    <row r="164" spans="11:27" ht="11.25">
      <c r="K164" s="9" t="s">
        <v>351</v>
      </c>
      <c r="L164" s="10" t="s">
        <v>352</v>
      </c>
      <c r="M164" s="10"/>
      <c r="N164" s="3">
        <v>5320.5</v>
      </c>
      <c r="O164" s="3">
        <v>1107.5</v>
      </c>
      <c r="P164" s="3">
        <v>-6879.5</v>
      </c>
      <c r="Q164" s="3">
        <v>12020</v>
      </c>
      <c r="R164" s="3">
        <v>-2357.5</v>
      </c>
      <c r="S164" s="3">
        <v>811.5</v>
      </c>
      <c r="T164" s="3">
        <v>8730</v>
      </c>
      <c r="U164" s="3">
        <v>9996</v>
      </c>
      <c r="V164" s="3">
        <v>16811.5</v>
      </c>
      <c r="W164" s="3">
        <v>-167</v>
      </c>
      <c r="X164" s="3">
        <v>-61851.5</v>
      </c>
      <c r="Y164" s="3">
        <v>1062</v>
      </c>
      <c r="Z164" s="3">
        <v>-15396.5</v>
      </c>
      <c r="AA164" s="11"/>
    </row>
    <row r="165" spans="11:27" ht="11.25">
      <c r="K165" s="9" t="s">
        <v>353</v>
      </c>
      <c r="L165" s="10" t="s">
        <v>354</v>
      </c>
      <c r="M165" s="10"/>
      <c r="N165" s="3">
        <v>6735</v>
      </c>
      <c r="O165" s="3">
        <v>1177.5</v>
      </c>
      <c r="P165" s="3">
        <v>24234.5</v>
      </c>
      <c r="Q165" s="3">
        <v>-11742.5</v>
      </c>
      <c r="R165" s="3">
        <v>-4236.5</v>
      </c>
      <c r="S165" s="3">
        <v>-6316.5</v>
      </c>
      <c r="T165" s="3">
        <v>3544.5</v>
      </c>
      <c r="U165" s="3">
        <v>-3667</v>
      </c>
      <c r="V165" s="3">
        <v>-2298.5</v>
      </c>
      <c r="W165" s="3">
        <v>-6573</v>
      </c>
      <c r="X165" s="3">
        <v>-68.5</v>
      </c>
      <c r="Y165" s="3">
        <v>10757</v>
      </c>
      <c r="Z165" s="3">
        <v>11546</v>
      </c>
      <c r="AA165" s="11"/>
    </row>
    <row r="166" spans="11:27" ht="11.25">
      <c r="K166" s="9" t="s">
        <v>355</v>
      </c>
      <c r="L166" s="10" t="s">
        <v>356</v>
      </c>
      <c r="M166" s="10"/>
      <c r="N166" s="3">
        <v>4185</v>
      </c>
      <c r="O166" s="3">
        <v>-1096.22</v>
      </c>
      <c r="P166" s="3">
        <v>-130.58</v>
      </c>
      <c r="Q166" s="3">
        <v>355.615</v>
      </c>
      <c r="R166" s="3">
        <v>0</v>
      </c>
      <c r="S166" s="3">
        <v>1557.07</v>
      </c>
      <c r="T166" s="3">
        <v>-2479.985</v>
      </c>
      <c r="U166" s="3">
        <v>838.645</v>
      </c>
      <c r="V166" s="3">
        <v>7410.7</v>
      </c>
      <c r="W166" s="3">
        <v>6661.085</v>
      </c>
      <c r="X166" s="3">
        <v>-10232.16</v>
      </c>
      <c r="Y166" s="3">
        <v>-2607.805</v>
      </c>
      <c r="Z166" s="3">
        <v>4461.365</v>
      </c>
      <c r="AA166" s="11"/>
    </row>
    <row r="167" spans="11:27" ht="11.25">
      <c r="K167" s="9" t="s">
        <v>357</v>
      </c>
      <c r="L167" s="10" t="s">
        <v>358</v>
      </c>
      <c r="M167" s="10"/>
      <c r="N167" s="3">
        <v>3617.95</v>
      </c>
      <c r="O167" s="3">
        <v>503.375</v>
      </c>
      <c r="P167" s="3">
        <v>3315.585</v>
      </c>
      <c r="Q167" s="3">
        <v>778.41</v>
      </c>
      <c r="R167" s="3">
        <v>1050</v>
      </c>
      <c r="S167" s="3">
        <v>160</v>
      </c>
      <c r="T167" s="3">
        <v>6815.01</v>
      </c>
      <c r="U167" s="3">
        <v>3129.115</v>
      </c>
      <c r="V167" s="3">
        <v>4963.885</v>
      </c>
      <c r="W167" s="3">
        <v>657.5199999999968</v>
      </c>
      <c r="X167" s="3">
        <v>85</v>
      </c>
      <c r="Y167" s="3">
        <v>1148.495</v>
      </c>
      <c r="Z167" s="3">
        <v>26224.345</v>
      </c>
      <c r="AA167" s="11"/>
    </row>
    <row r="168" spans="11:27" ht="11.25">
      <c r="K168" s="9" t="s">
        <v>359</v>
      </c>
      <c r="L168" s="10" t="s">
        <v>360</v>
      </c>
      <c r="M168" s="10"/>
      <c r="N168" s="3">
        <v>623.32</v>
      </c>
      <c r="O168" s="3">
        <v>1063.315</v>
      </c>
      <c r="P168" s="3">
        <v>-3773.275</v>
      </c>
      <c r="Q168" s="3">
        <v>484.08</v>
      </c>
      <c r="R168" s="3">
        <v>162.23</v>
      </c>
      <c r="S168" s="3">
        <v>521.53</v>
      </c>
      <c r="T168" s="3">
        <v>450.08</v>
      </c>
      <c r="U168" s="3">
        <v>1854.565</v>
      </c>
      <c r="V168" s="3">
        <v>24.8</v>
      </c>
      <c r="W168" s="3">
        <v>-1031.895</v>
      </c>
      <c r="X168" s="3">
        <v>170.095</v>
      </c>
      <c r="Y168" s="3">
        <v>237.985</v>
      </c>
      <c r="Z168" s="3">
        <v>786.83</v>
      </c>
      <c r="AA168" s="11"/>
    </row>
    <row r="169" spans="11:27" ht="11.25">
      <c r="K169" s="9" t="s">
        <v>361</v>
      </c>
      <c r="L169" s="10" t="s">
        <v>362</v>
      </c>
      <c r="M169" s="10"/>
      <c r="N169" s="3">
        <v>241.065</v>
      </c>
      <c r="O169" s="3">
        <v>220.68</v>
      </c>
      <c r="P169" s="3">
        <v>296.875</v>
      </c>
      <c r="Q169" s="3">
        <v>255.495</v>
      </c>
      <c r="R169" s="3">
        <v>73.845</v>
      </c>
      <c r="S169" s="3">
        <v>169.33</v>
      </c>
      <c r="T169" s="3">
        <v>234.57</v>
      </c>
      <c r="U169" s="3">
        <v>87.185</v>
      </c>
      <c r="V169" s="3">
        <v>78.19</v>
      </c>
      <c r="W169" s="3">
        <v>495.94</v>
      </c>
      <c r="X169" s="3">
        <v>576.33</v>
      </c>
      <c r="Y169" s="3">
        <v>0</v>
      </c>
      <c r="Z169" s="3">
        <v>2729.505</v>
      </c>
      <c r="AA169" s="11"/>
    </row>
    <row r="170" spans="11:27" ht="11.25">
      <c r="K170" s="9" t="s">
        <v>363</v>
      </c>
      <c r="L170" s="10" t="s">
        <v>364</v>
      </c>
      <c r="M170" s="10"/>
      <c r="N170" s="3">
        <v>-3051.66</v>
      </c>
      <c r="O170" s="3">
        <v>0</v>
      </c>
      <c r="P170" s="3">
        <v>0</v>
      </c>
      <c r="Q170" s="3">
        <v>-578.395</v>
      </c>
      <c r="R170" s="3">
        <v>0</v>
      </c>
      <c r="S170" s="3">
        <v>0</v>
      </c>
      <c r="T170" s="3">
        <v>0</v>
      </c>
      <c r="U170" s="3">
        <v>-3403.28</v>
      </c>
      <c r="V170" s="3">
        <v>-6717.44</v>
      </c>
      <c r="W170" s="3">
        <v>0</v>
      </c>
      <c r="X170" s="3">
        <v>0</v>
      </c>
      <c r="Y170" s="3">
        <v>0</v>
      </c>
      <c r="Z170" s="3">
        <v>-13750.775</v>
      </c>
      <c r="AA170" s="11"/>
    </row>
    <row r="171" spans="11:27" ht="11.25">
      <c r="K171" s="9" t="s">
        <v>365</v>
      </c>
      <c r="L171" s="10" t="s">
        <v>366</v>
      </c>
      <c r="M171" s="10"/>
      <c r="N171" s="3">
        <v>27111.27</v>
      </c>
      <c r="O171" s="3">
        <v>21588.62</v>
      </c>
      <c r="P171" s="3">
        <v>25143.44</v>
      </c>
      <c r="Q171" s="3">
        <v>3375.935</v>
      </c>
      <c r="R171" s="3">
        <v>-12008.845</v>
      </c>
      <c r="S171" s="3">
        <v>17981.315</v>
      </c>
      <c r="T171" s="3">
        <v>-1390.1800000000076</v>
      </c>
      <c r="U171" s="3">
        <v>-26179.86</v>
      </c>
      <c r="V171" s="3">
        <v>-20654.115</v>
      </c>
      <c r="W171" s="3">
        <v>17554.51</v>
      </c>
      <c r="X171" s="3">
        <v>4170.825000000004</v>
      </c>
      <c r="Y171" s="3">
        <v>-28391.595</v>
      </c>
      <c r="Z171" s="3">
        <v>28301.32</v>
      </c>
      <c r="AA171" s="11"/>
    </row>
    <row r="172" spans="11:27" ht="11.25">
      <c r="K172" s="9" t="s">
        <v>367</v>
      </c>
      <c r="L172" s="10" t="s">
        <v>368</v>
      </c>
      <c r="M172" s="10"/>
      <c r="N172" s="3">
        <v>0</v>
      </c>
      <c r="O172" s="3">
        <v>0</v>
      </c>
      <c r="P172" s="3">
        <v>0</v>
      </c>
      <c r="Q172" s="3">
        <v>4.2</v>
      </c>
      <c r="R172" s="3">
        <v>0</v>
      </c>
      <c r="S172" s="3">
        <v>78.19</v>
      </c>
      <c r="T172" s="3">
        <v>0</v>
      </c>
      <c r="U172" s="3">
        <v>0</v>
      </c>
      <c r="V172" s="3">
        <v>0.23000000000000398</v>
      </c>
      <c r="W172" s="3">
        <v>405.72</v>
      </c>
      <c r="X172" s="3">
        <v>402.71</v>
      </c>
      <c r="Y172" s="3">
        <v>0</v>
      </c>
      <c r="Z172" s="3">
        <v>891.05</v>
      </c>
      <c r="AA172" s="11"/>
    </row>
    <row r="173" spans="11:27" ht="11.25">
      <c r="K173" s="9" t="s">
        <v>369</v>
      </c>
      <c r="L173" s="10" t="s">
        <v>370</v>
      </c>
      <c r="M173" s="10"/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11"/>
    </row>
    <row r="174" spans="11:27" ht="11.25">
      <c r="K174" s="9" t="s">
        <v>371</v>
      </c>
      <c r="L174" s="10" t="s">
        <v>372</v>
      </c>
      <c r="M174" s="10"/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11"/>
    </row>
    <row r="175" spans="11:27" ht="11.25">
      <c r="K175" s="9" t="s">
        <v>373</v>
      </c>
      <c r="L175" s="10" t="s">
        <v>374</v>
      </c>
      <c r="M175" s="10"/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11"/>
    </row>
    <row r="176" spans="11:27" ht="11.25">
      <c r="K176" s="9" t="s">
        <v>375</v>
      </c>
      <c r="L176" s="10" t="s">
        <v>376</v>
      </c>
      <c r="M176" s="10"/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11"/>
    </row>
    <row r="177" spans="11:27" ht="11.25">
      <c r="K177" s="9" t="s">
        <v>377</v>
      </c>
      <c r="L177" s="10" t="s">
        <v>378</v>
      </c>
      <c r="M177" s="10"/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11"/>
    </row>
    <row r="178" spans="11:27" ht="11.25">
      <c r="K178" s="9" t="s">
        <v>379</v>
      </c>
      <c r="L178" s="10" t="s">
        <v>380</v>
      </c>
      <c r="M178" s="10"/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11"/>
    </row>
    <row r="179" spans="11:27" ht="11.25">
      <c r="K179" s="9" t="s">
        <v>381</v>
      </c>
      <c r="L179" s="10" t="s">
        <v>382</v>
      </c>
      <c r="M179" s="10"/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11"/>
    </row>
    <row r="180" spans="11:27" ht="11.25">
      <c r="K180" s="9" t="s">
        <v>383</v>
      </c>
      <c r="L180" s="10" t="s">
        <v>384</v>
      </c>
      <c r="M180" s="10"/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11"/>
    </row>
    <row r="181" spans="11:27" ht="11.25">
      <c r="K181" s="9" t="s">
        <v>385</v>
      </c>
      <c r="L181" s="10" t="s">
        <v>386</v>
      </c>
      <c r="M181" s="10"/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11"/>
    </row>
    <row r="182" spans="11:27" ht="11.25">
      <c r="K182" s="9" t="s">
        <v>387</v>
      </c>
      <c r="L182" s="10" t="s">
        <v>388</v>
      </c>
      <c r="M182" s="10"/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11"/>
    </row>
    <row r="183" spans="11:27" ht="11.25">
      <c r="K183" s="9" t="s">
        <v>389</v>
      </c>
      <c r="L183" s="10" t="s">
        <v>390</v>
      </c>
      <c r="M183" s="10"/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-219.395</v>
      </c>
      <c r="W183" s="3">
        <v>0</v>
      </c>
      <c r="X183" s="3">
        <v>0</v>
      </c>
      <c r="Y183" s="3">
        <v>0</v>
      </c>
      <c r="Z183" s="3">
        <v>-219.395</v>
      </c>
      <c r="AA183" s="11"/>
    </row>
    <row r="184" spans="11:27" ht="11.25">
      <c r="K184" s="9" t="s">
        <v>391</v>
      </c>
      <c r="L184" s="10" t="s">
        <v>392</v>
      </c>
      <c r="M184" s="10"/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11"/>
    </row>
    <row r="185" spans="11:27" ht="11.25">
      <c r="K185" s="9" t="s">
        <v>393</v>
      </c>
      <c r="L185" s="10" t="s">
        <v>394</v>
      </c>
      <c r="M185" s="10"/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11"/>
    </row>
    <row r="186" spans="11:27" ht="11.25">
      <c r="K186" s="9" t="s">
        <v>395</v>
      </c>
      <c r="L186" s="10" t="s">
        <v>396</v>
      </c>
      <c r="M186" s="10"/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11"/>
    </row>
    <row r="187" spans="11:27" ht="11.25">
      <c r="K187" s="9" t="s">
        <v>397</v>
      </c>
      <c r="L187" s="10" t="s">
        <v>398</v>
      </c>
      <c r="M187" s="10"/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11"/>
    </row>
    <row r="188" spans="11:27" ht="11.25">
      <c r="K188" s="9" t="s">
        <v>399</v>
      </c>
      <c r="L188" s="10" t="s">
        <v>400</v>
      </c>
      <c r="M188" s="10"/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11"/>
    </row>
    <row r="189" spans="11:27" ht="11.25">
      <c r="K189" s="9" t="s">
        <v>401</v>
      </c>
      <c r="L189" s="10" t="s">
        <v>402</v>
      </c>
      <c r="M189" s="10"/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11"/>
    </row>
    <row r="190" spans="11:27" ht="11.25">
      <c r="K190" s="9" t="s">
        <v>403</v>
      </c>
      <c r="L190" s="10" t="s">
        <v>404</v>
      </c>
      <c r="M190" s="10"/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11"/>
    </row>
    <row r="191" spans="11:27" ht="11.25">
      <c r="K191" s="9" t="s">
        <v>405</v>
      </c>
      <c r="L191" s="10" t="s">
        <v>406</v>
      </c>
      <c r="M191" s="10"/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11"/>
    </row>
    <row r="192" spans="11:27" ht="11.25">
      <c r="K192" s="9" t="s">
        <v>407</v>
      </c>
      <c r="L192" s="10" t="s">
        <v>408</v>
      </c>
      <c r="M192" s="10"/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11"/>
    </row>
    <row r="193" spans="11:27" ht="11.25">
      <c r="K193" s="9" t="s">
        <v>409</v>
      </c>
      <c r="L193" s="10" t="s">
        <v>410</v>
      </c>
      <c r="M193" s="10"/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11"/>
    </row>
    <row r="194" spans="11:27" ht="11.25">
      <c r="K194" s="9" t="s">
        <v>411</v>
      </c>
      <c r="L194" s="10" t="s">
        <v>412</v>
      </c>
      <c r="M194" s="10"/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11"/>
    </row>
    <row r="195" spans="11:27" ht="11.25">
      <c r="K195" s="9" t="s">
        <v>413</v>
      </c>
      <c r="L195" s="10" t="s">
        <v>414</v>
      </c>
      <c r="M195" s="10"/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11"/>
    </row>
    <row r="196" spans="11:27" ht="11.25">
      <c r="K196" s="9" t="s">
        <v>415</v>
      </c>
      <c r="L196" s="10" t="s">
        <v>416</v>
      </c>
      <c r="M196" s="10"/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11"/>
    </row>
    <row r="197" spans="11:27" ht="11.25">
      <c r="K197" s="9" t="s">
        <v>417</v>
      </c>
      <c r="L197" s="10" t="s">
        <v>418</v>
      </c>
      <c r="M197" s="10"/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11"/>
    </row>
    <row r="198" spans="11:27" ht="11.25">
      <c r="K198" s="9" t="s">
        <v>419</v>
      </c>
      <c r="L198" s="10" t="s">
        <v>420</v>
      </c>
      <c r="M198" s="10"/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11"/>
    </row>
    <row r="199" spans="11:27" ht="11.25">
      <c r="K199" s="9" t="s">
        <v>421</v>
      </c>
      <c r="L199" s="10" t="s">
        <v>422</v>
      </c>
      <c r="M199" s="10"/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11"/>
    </row>
    <row r="200" spans="11:27" ht="11.25">
      <c r="K200" s="9" t="s">
        <v>423</v>
      </c>
      <c r="L200" s="10" t="s">
        <v>424</v>
      </c>
      <c r="M200" s="10"/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11"/>
    </row>
    <row r="201" spans="11:27" ht="11.25">
      <c r="K201" s="9" t="s">
        <v>425</v>
      </c>
      <c r="L201" s="10" t="s">
        <v>426</v>
      </c>
      <c r="M201" s="10"/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11"/>
    </row>
    <row r="202" spans="11:27" ht="11.25">
      <c r="K202" s="9" t="s">
        <v>427</v>
      </c>
      <c r="L202" s="10" t="s">
        <v>428</v>
      </c>
      <c r="M202" s="10"/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11"/>
    </row>
    <row r="203" spans="11:27" ht="11.25">
      <c r="K203" s="9" t="s">
        <v>429</v>
      </c>
      <c r="L203" s="10" t="s">
        <v>430</v>
      </c>
      <c r="M203" s="10"/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11"/>
    </row>
    <row r="204" spans="11:27" ht="11.25">
      <c r="K204" s="9" t="s">
        <v>431</v>
      </c>
      <c r="L204" s="10" t="s">
        <v>432</v>
      </c>
      <c r="M204" s="10"/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11"/>
    </row>
    <row r="205" spans="11:27" ht="11.25">
      <c r="K205" s="9" t="s">
        <v>433</v>
      </c>
      <c r="L205" s="10" t="s">
        <v>434</v>
      </c>
      <c r="M205" s="10"/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11"/>
    </row>
    <row r="206" spans="11:27" ht="11.25">
      <c r="K206" s="9" t="s">
        <v>435</v>
      </c>
      <c r="L206" s="10" t="s">
        <v>436</v>
      </c>
      <c r="M206" s="10"/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11"/>
    </row>
    <row r="207" spans="11:27" ht="11.25">
      <c r="K207" s="9" t="s">
        <v>437</v>
      </c>
      <c r="L207" s="10" t="s">
        <v>438</v>
      </c>
      <c r="M207" s="10"/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11"/>
    </row>
    <row r="208" spans="11:27" ht="11.25">
      <c r="K208" s="9" t="s">
        <v>439</v>
      </c>
      <c r="L208" s="10" t="s">
        <v>440</v>
      </c>
      <c r="M208" s="10"/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11"/>
    </row>
    <row r="209" spans="11:27" ht="11.25">
      <c r="K209" s="9" t="s">
        <v>441</v>
      </c>
      <c r="L209" s="10" t="s">
        <v>442</v>
      </c>
      <c r="M209" s="10"/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11"/>
    </row>
    <row r="210" spans="11:27" ht="11.25">
      <c r="K210" s="9" t="s">
        <v>443</v>
      </c>
      <c r="L210" s="10" t="s">
        <v>444</v>
      </c>
      <c r="M210" s="10"/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11"/>
    </row>
    <row r="211" spans="11:27" ht="11.25">
      <c r="K211" s="9" t="s">
        <v>445</v>
      </c>
      <c r="L211" s="10" t="s">
        <v>446</v>
      </c>
      <c r="M211" s="10"/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11"/>
    </row>
    <row r="212" spans="11:27" ht="11.25">
      <c r="K212" s="9" t="s">
        <v>447</v>
      </c>
      <c r="L212" s="10" t="s">
        <v>448</v>
      </c>
      <c r="M212" s="10"/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11"/>
    </row>
    <row r="213" spans="11:27" ht="11.25">
      <c r="K213" s="9" t="s">
        <v>449</v>
      </c>
      <c r="L213" s="10" t="s">
        <v>450</v>
      </c>
      <c r="M213" s="10"/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11"/>
    </row>
    <row r="214" spans="11:27" ht="11.25">
      <c r="K214" s="9" t="s">
        <v>451</v>
      </c>
      <c r="L214" s="10" t="s">
        <v>452</v>
      </c>
      <c r="M214" s="10"/>
      <c r="N214" s="3">
        <v>23.98</v>
      </c>
      <c r="O214" s="3">
        <v>23.98</v>
      </c>
      <c r="P214" s="3">
        <v>23.98</v>
      </c>
      <c r="Q214" s="3">
        <v>23.98</v>
      </c>
      <c r="R214" s="3">
        <v>23.98</v>
      </c>
      <c r="S214" s="3">
        <v>23.98</v>
      </c>
      <c r="T214" s="3">
        <v>23.98</v>
      </c>
      <c r="U214" s="3">
        <v>23.98</v>
      </c>
      <c r="V214" s="3">
        <v>23.98</v>
      </c>
      <c r="W214" s="3">
        <v>23.98</v>
      </c>
      <c r="X214" s="3">
        <v>23.98</v>
      </c>
      <c r="Y214" s="3">
        <v>23.98</v>
      </c>
      <c r="Z214" s="3">
        <v>287.76</v>
      </c>
      <c r="AA214" s="11"/>
    </row>
    <row r="215" spans="11:27" ht="11.25">
      <c r="K215" s="9" t="s">
        <v>453</v>
      </c>
      <c r="L215" s="10" t="s">
        <v>454</v>
      </c>
      <c r="M215" s="10"/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11"/>
    </row>
    <row r="216" spans="11:27" ht="11.25">
      <c r="K216" s="9" t="s">
        <v>455</v>
      </c>
      <c r="L216" s="10" t="s">
        <v>456</v>
      </c>
      <c r="M216" s="10"/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11"/>
    </row>
    <row r="217" spans="11:27" ht="11.25">
      <c r="K217" s="9" t="s">
        <v>457</v>
      </c>
      <c r="L217" s="10" t="s">
        <v>458</v>
      </c>
      <c r="M217" s="10"/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11"/>
    </row>
    <row r="218" spans="11:27" ht="11.25">
      <c r="K218" s="9" t="s">
        <v>459</v>
      </c>
      <c r="L218" s="10" t="s">
        <v>460</v>
      </c>
      <c r="M218" s="10"/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11"/>
    </row>
    <row r="219" spans="11:27" ht="11.25">
      <c r="K219" s="9" t="s">
        <v>461</v>
      </c>
      <c r="L219" s="10" t="s">
        <v>462</v>
      </c>
      <c r="M219" s="10"/>
      <c r="N219" s="3">
        <v>109.845</v>
      </c>
      <c r="O219" s="3">
        <v>90.46</v>
      </c>
      <c r="P219" s="3">
        <v>90.46</v>
      </c>
      <c r="Q219" s="3">
        <v>113.08</v>
      </c>
      <c r="R219" s="3">
        <v>90.46</v>
      </c>
      <c r="S219" s="3">
        <v>90.455</v>
      </c>
      <c r="T219" s="3">
        <v>136.405</v>
      </c>
      <c r="U219" s="3">
        <v>107.745</v>
      </c>
      <c r="V219" s="3">
        <v>55.88</v>
      </c>
      <c r="W219" s="3">
        <v>72.605</v>
      </c>
      <c r="X219" s="3">
        <v>75.115</v>
      </c>
      <c r="Y219" s="3">
        <v>81.875</v>
      </c>
      <c r="Z219" s="3">
        <v>1114.385</v>
      </c>
      <c r="AA219" s="11"/>
    </row>
    <row r="220" spans="11:27" ht="11.25">
      <c r="K220" s="9" t="s">
        <v>463</v>
      </c>
      <c r="L220" s="10" t="s">
        <v>464</v>
      </c>
      <c r="M220" s="10"/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11"/>
    </row>
    <row r="221" spans="11:27" ht="11.25">
      <c r="K221" s="9" t="s">
        <v>465</v>
      </c>
      <c r="L221" s="10" t="s">
        <v>466</v>
      </c>
      <c r="M221" s="10"/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11"/>
    </row>
    <row r="222" spans="11:27" ht="11.25">
      <c r="K222" s="9" t="s">
        <v>467</v>
      </c>
      <c r="L222" s="10" t="s">
        <v>468</v>
      </c>
      <c r="M222" s="10"/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-104.5</v>
      </c>
      <c r="X222" s="3">
        <v>-125</v>
      </c>
      <c r="Y222" s="3">
        <v>0</v>
      </c>
      <c r="Z222" s="3">
        <v>-229.5</v>
      </c>
      <c r="AA222" s="11"/>
    </row>
    <row r="223" spans="11:27" ht="11.25">
      <c r="K223" s="9" t="s">
        <v>469</v>
      </c>
      <c r="L223" s="10" t="s">
        <v>470</v>
      </c>
      <c r="M223" s="10"/>
      <c r="N223" s="3">
        <v>0</v>
      </c>
      <c r="O223" s="3">
        <v>217.33</v>
      </c>
      <c r="P223" s="3">
        <v>20.835</v>
      </c>
      <c r="Q223" s="3">
        <v>0</v>
      </c>
      <c r="R223" s="3">
        <v>13.41</v>
      </c>
      <c r="S223" s="3">
        <v>0</v>
      </c>
      <c r="T223" s="3">
        <v>217.335</v>
      </c>
      <c r="U223" s="3">
        <v>217.31</v>
      </c>
      <c r="V223" s="3">
        <v>0</v>
      </c>
      <c r="W223" s="3">
        <v>0</v>
      </c>
      <c r="X223" s="3">
        <v>217.335</v>
      </c>
      <c r="Y223" s="3">
        <v>652.005</v>
      </c>
      <c r="Z223" s="3">
        <v>1555.56</v>
      </c>
      <c r="AA223" s="11"/>
    </row>
    <row r="224" spans="11:27" ht="11.25">
      <c r="K224" s="9" t="s">
        <v>471</v>
      </c>
      <c r="L224" s="10" t="s">
        <v>472</v>
      </c>
      <c r="M224" s="10"/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11"/>
    </row>
    <row r="225" spans="11:27" ht="11.25">
      <c r="K225" s="9" t="s">
        <v>473</v>
      </c>
      <c r="L225" s="10" t="s">
        <v>474</v>
      </c>
      <c r="M225" s="10"/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11"/>
    </row>
    <row r="226" spans="11:27" ht="11.25">
      <c r="K226" s="9" t="s">
        <v>475</v>
      </c>
      <c r="L226" s="10" t="s">
        <v>476</v>
      </c>
      <c r="M226" s="10"/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11"/>
    </row>
    <row r="227" spans="11:27" ht="11.25">
      <c r="K227" s="9" t="s">
        <v>477</v>
      </c>
      <c r="L227" s="10" t="s">
        <v>478</v>
      </c>
      <c r="M227" s="10"/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11"/>
    </row>
    <row r="228" spans="11:27" ht="11.25">
      <c r="K228" s="9" t="s">
        <v>479</v>
      </c>
      <c r="L228" s="10" t="s">
        <v>480</v>
      </c>
      <c r="M228" s="10"/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11"/>
    </row>
    <row r="229" spans="11:27" ht="11.25">
      <c r="K229" s="9" t="s">
        <v>481</v>
      </c>
      <c r="L229" s="10" t="s">
        <v>482</v>
      </c>
      <c r="M229" s="10"/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11"/>
    </row>
    <row r="230" spans="11:27" ht="11.25">
      <c r="K230" s="9" t="s">
        <v>483</v>
      </c>
      <c r="L230" s="10" t="s">
        <v>512</v>
      </c>
      <c r="M230" s="10"/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11"/>
    </row>
    <row r="231" spans="11:27" ht="11.25">
      <c r="K231" s="9" t="s">
        <v>513</v>
      </c>
      <c r="L231" s="10" t="s">
        <v>514</v>
      </c>
      <c r="M231" s="10"/>
      <c r="N231" s="3">
        <v>0</v>
      </c>
      <c r="O231" s="3">
        <v>7.68</v>
      </c>
      <c r="P231" s="3">
        <v>0</v>
      </c>
      <c r="Q231" s="3">
        <v>0</v>
      </c>
      <c r="R231" s="3">
        <v>0</v>
      </c>
      <c r="S231" s="3">
        <v>0</v>
      </c>
      <c r="T231" s="3">
        <v>1.225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8.905</v>
      </c>
      <c r="AA231" s="11"/>
    </row>
    <row r="232" spans="11:27" ht="11.25">
      <c r="K232" s="9" t="s">
        <v>515</v>
      </c>
      <c r="L232" s="10" t="s">
        <v>516</v>
      </c>
      <c r="M232" s="10"/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11"/>
    </row>
    <row r="233" spans="11:27" ht="11.25">
      <c r="K233" s="9" t="s">
        <v>517</v>
      </c>
      <c r="L233" s="10" t="s">
        <v>518</v>
      </c>
      <c r="M233" s="10"/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11"/>
    </row>
    <row r="234" spans="11:27" ht="11.25">
      <c r="K234" s="9" t="s">
        <v>519</v>
      </c>
      <c r="L234" s="10" t="s">
        <v>520</v>
      </c>
      <c r="M234" s="10"/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11"/>
    </row>
    <row r="235" spans="11:27" ht="11.25">
      <c r="K235" s="9" t="s">
        <v>521</v>
      </c>
      <c r="L235" s="10" t="s">
        <v>522</v>
      </c>
      <c r="M235" s="10"/>
      <c r="N235" s="3">
        <v>0</v>
      </c>
      <c r="O235" s="3">
        <v>185.705</v>
      </c>
      <c r="P235" s="3">
        <v>111.03</v>
      </c>
      <c r="Q235" s="3">
        <v>0</v>
      </c>
      <c r="R235" s="3">
        <v>0</v>
      </c>
      <c r="S235" s="3">
        <v>0</v>
      </c>
      <c r="T235" s="3">
        <v>248.315</v>
      </c>
      <c r="U235" s="3">
        <v>0</v>
      </c>
      <c r="V235" s="3">
        <v>0</v>
      </c>
      <c r="W235" s="3">
        <v>127.345</v>
      </c>
      <c r="X235" s="3">
        <v>494.59</v>
      </c>
      <c r="Y235" s="3">
        <v>0</v>
      </c>
      <c r="Z235" s="3">
        <v>1166.985</v>
      </c>
      <c r="AA235" s="11"/>
    </row>
    <row r="236" spans="11:27" ht="11.25">
      <c r="K236" s="9" t="s">
        <v>523</v>
      </c>
      <c r="L236" s="10" t="s">
        <v>524</v>
      </c>
      <c r="M236" s="10"/>
      <c r="N236" s="3">
        <v>0</v>
      </c>
      <c r="O236" s="3">
        <v>174.585</v>
      </c>
      <c r="P236" s="3">
        <v>217</v>
      </c>
      <c r="Q236" s="3">
        <v>0</v>
      </c>
      <c r="R236" s="3">
        <v>0</v>
      </c>
      <c r="S236" s="3">
        <v>0</v>
      </c>
      <c r="T236" s="3">
        <v>0</v>
      </c>
      <c r="U236" s="3">
        <v>306.335</v>
      </c>
      <c r="V236" s="3">
        <v>0</v>
      </c>
      <c r="W236" s="3">
        <v>0</v>
      </c>
      <c r="X236" s="3">
        <v>0</v>
      </c>
      <c r="Y236" s="3">
        <v>0</v>
      </c>
      <c r="Z236" s="3">
        <v>697.92</v>
      </c>
      <c r="AA236" s="11"/>
    </row>
    <row r="237" spans="11:27" ht="11.25">
      <c r="K237" s="9" t="s">
        <v>525</v>
      </c>
      <c r="L237" s="10" t="s">
        <v>526</v>
      </c>
      <c r="M237" s="10"/>
      <c r="N237" s="3">
        <v>0</v>
      </c>
      <c r="O237" s="3">
        <v>6.41</v>
      </c>
      <c r="P237" s="3">
        <v>56.72</v>
      </c>
      <c r="Q237" s="3">
        <v>9.05</v>
      </c>
      <c r="R237" s="3">
        <v>3.989999999999995</v>
      </c>
      <c r="S237" s="3">
        <v>61.45</v>
      </c>
      <c r="T237" s="3">
        <v>19.665</v>
      </c>
      <c r="U237" s="3">
        <v>0</v>
      </c>
      <c r="V237" s="3">
        <v>0</v>
      </c>
      <c r="W237" s="3">
        <v>15.92</v>
      </c>
      <c r="X237" s="3">
        <v>0.8799999999999955</v>
      </c>
      <c r="Y237" s="3">
        <v>0</v>
      </c>
      <c r="Z237" s="3">
        <v>174.085</v>
      </c>
      <c r="AA237" s="11"/>
    </row>
    <row r="238" spans="11:27" ht="11.25">
      <c r="K238" s="9" t="s">
        <v>527</v>
      </c>
      <c r="L238" s="10" t="s">
        <v>528</v>
      </c>
      <c r="M238" s="10"/>
      <c r="N238" s="3">
        <v>11.99</v>
      </c>
      <c r="O238" s="3">
        <v>30.51</v>
      </c>
      <c r="P238" s="3">
        <v>8.475</v>
      </c>
      <c r="Q238" s="3">
        <v>0</v>
      </c>
      <c r="R238" s="3">
        <v>0</v>
      </c>
      <c r="S238" s="3">
        <v>0</v>
      </c>
      <c r="T238" s="3">
        <v>37.835</v>
      </c>
      <c r="U238" s="3">
        <v>0</v>
      </c>
      <c r="V238" s="3">
        <v>0</v>
      </c>
      <c r="W238" s="3">
        <v>110.85</v>
      </c>
      <c r="X238" s="3">
        <v>0</v>
      </c>
      <c r="Y238" s="3">
        <v>0</v>
      </c>
      <c r="Z238" s="3">
        <v>199.66</v>
      </c>
      <c r="AA238" s="11"/>
    </row>
    <row r="239" spans="11:27" ht="11.25">
      <c r="K239" s="9" t="s">
        <v>529</v>
      </c>
      <c r="L239" s="10" t="s">
        <v>530</v>
      </c>
      <c r="M239" s="10"/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11"/>
    </row>
    <row r="240" spans="11:27" ht="11.25">
      <c r="K240" s="9" t="s">
        <v>531</v>
      </c>
      <c r="L240" s="10" t="s">
        <v>532</v>
      </c>
      <c r="M240" s="10"/>
      <c r="N240" s="3">
        <v>0</v>
      </c>
      <c r="O240" s="3">
        <v>0</v>
      </c>
      <c r="P240" s="3">
        <v>0</v>
      </c>
      <c r="Q240" s="3">
        <v>0</v>
      </c>
      <c r="R240" s="3">
        <v>84.85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84.85</v>
      </c>
      <c r="AA240" s="11"/>
    </row>
    <row r="241" spans="11:27" ht="11.25">
      <c r="K241" s="9" t="s">
        <v>533</v>
      </c>
      <c r="L241" s="10" t="s">
        <v>534</v>
      </c>
      <c r="M241" s="10"/>
      <c r="N241" s="3">
        <v>44.235</v>
      </c>
      <c r="O241" s="3">
        <v>0</v>
      </c>
      <c r="P241" s="3">
        <v>1316.67</v>
      </c>
      <c r="Q241" s="3">
        <v>0</v>
      </c>
      <c r="R241" s="3">
        <v>0</v>
      </c>
      <c r="S241" s="3">
        <v>0</v>
      </c>
      <c r="T241" s="3">
        <v>0</v>
      </c>
      <c r="U241" s="3">
        <v>14.444999999999936</v>
      </c>
      <c r="V241" s="3">
        <v>0</v>
      </c>
      <c r="W241" s="3">
        <v>64.915</v>
      </c>
      <c r="X241" s="3">
        <v>403.45</v>
      </c>
      <c r="Y241" s="3">
        <v>0</v>
      </c>
      <c r="Z241" s="3">
        <v>1843.715</v>
      </c>
      <c r="AA241" s="11"/>
    </row>
    <row r="242" spans="11:27" ht="11.25">
      <c r="K242" s="9" t="s">
        <v>535</v>
      </c>
      <c r="L242" s="10" t="s">
        <v>536</v>
      </c>
      <c r="M242" s="10"/>
      <c r="N242" s="3">
        <v>1470.57</v>
      </c>
      <c r="O242" s="3">
        <v>736.145</v>
      </c>
      <c r="P242" s="3">
        <v>1326.02</v>
      </c>
      <c r="Q242" s="3">
        <v>938.17</v>
      </c>
      <c r="R242" s="3">
        <v>756.325</v>
      </c>
      <c r="S242" s="3">
        <v>942.53</v>
      </c>
      <c r="T242" s="3">
        <v>747.975</v>
      </c>
      <c r="U242" s="3">
        <v>799.11</v>
      </c>
      <c r="V242" s="3">
        <v>707.24</v>
      </c>
      <c r="W242" s="3">
        <v>874.18</v>
      </c>
      <c r="X242" s="3">
        <v>753.38</v>
      </c>
      <c r="Y242" s="3">
        <v>671.11</v>
      </c>
      <c r="Z242" s="3">
        <v>10722.755</v>
      </c>
      <c r="AA242" s="11"/>
    </row>
    <row r="243" spans="11:27" ht="11.25">
      <c r="K243" s="9" t="s">
        <v>537</v>
      </c>
      <c r="L243" s="10" t="s">
        <v>538</v>
      </c>
      <c r="M243" s="10"/>
      <c r="N243" s="3">
        <v>26.62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56.96</v>
      </c>
      <c r="W243" s="3">
        <v>0</v>
      </c>
      <c r="X243" s="3">
        <v>0</v>
      </c>
      <c r="Y243" s="3">
        <v>0</v>
      </c>
      <c r="Z243" s="3">
        <v>83.58</v>
      </c>
      <c r="AA243" s="11"/>
    </row>
    <row r="244" spans="11:27" ht="11.25">
      <c r="K244" s="9" t="s">
        <v>539</v>
      </c>
      <c r="L244" s="10" t="s">
        <v>540</v>
      </c>
      <c r="M244" s="10"/>
      <c r="N244" s="3">
        <v>3356.07</v>
      </c>
      <c r="O244" s="3">
        <v>1291.825</v>
      </c>
      <c r="P244" s="3">
        <v>3382.085</v>
      </c>
      <c r="Q244" s="3">
        <v>908.34</v>
      </c>
      <c r="R244" s="3">
        <v>421.045</v>
      </c>
      <c r="S244" s="3">
        <v>2527.125</v>
      </c>
      <c r="T244" s="3">
        <v>1715.44</v>
      </c>
      <c r="U244" s="3">
        <v>2548.32</v>
      </c>
      <c r="V244" s="3">
        <v>-449.27</v>
      </c>
      <c r="W244" s="3">
        <v>4141.955</v>
      </c>
      <c r="X244" s="3">
        <v>696.85</v>
      </c>
      <c r="Y244" s="3">
        <v>1167.995</v>
      </c>
      <c r="Z244" s="3">
        <v>21707.78</v>
      </c>
      <c r="AA244" s="11"/>
    </row>
    <row r="245" spans="11:27" ht="11.25">
      <c r="K245" s="9" t="s">
        <v>541</v>
      </c>
      <c r="L245" s="10" t="s">
        <v>542</v>
      </c>
      <c r="M245" s="10"/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11"/>
    </row>
    <row r="246" spans="11:27" ht="11.25">
      <c r="K246" s="9" t="s">
        <v>543</v>
      </c>
      <c r="L246" s="10" t="s">
        <v>544</v>
      </c>
      <c r="M246" s="10"/>
      <c r="N246" s="3">
        <v>10</v>
      </c>
      <c r="O246" s="3">
        <v>10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20</v>
      </c>
      <c r="AA246" s="11"/>
    </row>
    <row r="247" spans="11:27" ht="11.25">
      <c r="K247" s="9" t="s">
        <v>545</v>
      </c>
      <c r="L247" s="10" t="s">
        <v>546</v>
      </c>
      <c r="M247" s="10"/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11"/>
    </row>
    <row r="248" spans="11:27" ht="11.25">
      <c r="K248" s="9" t="s">
        <v>547</v>
      </c>
      <c r="L248" s="10" t="s">
        <v>548</v>
      </c>
      <c r="M248" s="10"/>
      <c r="N248" s="3">
        <v>480</v>
      </c>
      <c r="O248" s="3">
        <v>294.32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774.32</v>
      </c>
      <c r="AA248" s="11"/>
    </row>
    <row r="249" spans="11:27" ht="11.25">
      <c r="K249" s="9" t="s">
        <v>549</v>
      </c>
      <c r="L249" s="10" t="s">
        <v>550</v>
      </c>
      <c r="M249" s="10"/>
      <c r="N249" s="3">
        <v>31.4</v>
      </c>
      <c r="O249" s="3">
        <v>106.305</v>
      </c>
      <c r="P249" s="3">
        <v>24</v>
      </c>
      <c r="Q249" s="3">
        <v>23.335</v>
      </c>
      <c r="R249" s="3">
        <v>0</v>
      </c>
      <c r="S249" s="3">
        <v>0</v>
      </c>
      <c r="T249" s="3">
        <v>24</v>
      </c>
      <c r="U249" s="3">
        <v>7.95</v>
      </c>
      <c r="V249" s="3">
        <v>0</v>
      </c>
      <c r="W249" s="3">
        <v>24.965</v>
      </c>
      <c r="X249" s="3">
        <v>16</v>
      </c>
      <c r="Y249" s="3">
        <v>0</v>
      </c>
      <c r="Z249" s="3">
        <v>257.955</v>
      </c>
      <c r="AA249" s="11"/>
    </row>
    <row r="250" spans="11:27" ht="11.25">
      <c r="K250" s="9" t="s">
        <v>551</v>
      </c>
      <c r="L250" s="10" t="s">
        <v>552</v>
      </c>
      <c r="M250" s="10"/>
      <c r="N250" s="3">
        <v>0</v>
      </c>
      <c r="O250" s="3">
        <v>38.15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38.15</v>
      </c>
      <c r="AA250" s="11"/>
    </row>
    <row r="251" spans="11:27" ht="11.25">
      <c r="K251" s="9" t="s">
        <v>553</v>
      </c>
      <c r="L251" s="12" t="s">
        <v>554</v>
      </c>
      <c r="M251" s="12"/>
      <c r="N251" s="3">
        <v>0</v>
      </c>
      <c r="O251" s="3">
        <v>0</v>
      </c>
      <c r="P251" s="3">
        <v>27.925</v>
      </c>
      <c r="Q251" s="3">
        <v>0</v>
      </c>
      <c r="R251" s="3">
        <v>0</v>
      </c>
      <c r="S251" s="3">
        <v>43.69</v>
      </c>
      <c r="T251" s="3">
        <v>0</v>
      </c>
      <c r="U251" s="3">
        <v>0</v>
      </c>
      <c r="V251" s="3">
        <v>0</v>
      </c>
      <c r="W251" s="3">
        <v>0</v>
      </c>
      <c r="X251" s="3">
        <v>26.935</v>
      </c>
      <c r="Y251" s="3">
        <v>0</v>
      </c>
      <c r="Z251" s="3">
        <v>98.55</v>
      </c>
      <c r="AA251" s="11"/>
    </row>
    <row r="252" spans="11:27" ht="11.25">
      <c r="K252" s="9" t="s">
        <v>555</v>
      </c>
      <c r="L252" s="10" t="s">
        <v>556</v>
      </c>
      <c r="M252" s="10"/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11"/>
    </row>
    <row r="253" spans="11:27" ht="11.25">
      <c r="K253" s="9" t="s">
        <v>557</v>
      </c>
      <c r="L253" s="10" t="s">
        <v>558</v>
      </c>
      <c r="M253" s="10"/>
      <c r="N253" s="3">
        <v>-33.22</v>
      </c>
      <c r="O253" s="3">
        <v>29.135</v>
      </c>
      <c r="P253" s="3">
        <v>88.705</v>
      </c>
      <c r="Q253" s="3">
        <v>265.875</v>
      </c>
      <c r="R253" s="3">
        <v>-153.24</v>
      </c>
      <c r="S253" s="3">
        <v>-142.655</v>
      </c>
      <c r="T253" s="3">
        <v>346.68</v>
      </c>
      <c r="U253" s="3">
        <v>402.47</v>
      </c>
      <c r="V253" s="3">
        <v>71.86</v>
      </c>
      <c r="W253" s="3">
        <v>413.805</v>
      </c>
      <c r="X253" s="3">
        <v>-35.809999999999945</v>
      </c>
      <c r="Y253" s="3">
        <v>-14.45</v>
      </c>
      <c r="Z253" s="3">
        <v>1239.155</v>
      </c>
      <c r="AA253" s="11"/>
    </row>
    <row r="254" spans="11:27" ht="11.25">
      <c r="K254" s="9" t="s">
        <v>559</v>
      </c>
      <c r="L254" s="10" t="s">
        <v>560</v>
      </c>
      <c r="M254" s="10"/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11"/>
    </row>
    <row r="255" spans="11:27" ht="11.25">
      <c r="K255" s="9" t="s">
        <v>561</v>
      </c>
      <c r="L255" s="10" t="s">
        <v>562</v>
      </c>
      <c r="M255" s="10"/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11"/>
    </row>
    <row r="256" spans="11:27" ht="11.25">
      <c r="K256" s="9" t="s">
        <v>563</v>
      </c>
      <c r="L256" s="10" t="s">
        <v>564</v>
      </c>
      <c r="M256" s="10"/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11"/>
    </row>
    <row r="257" spans="11:27" ht="11.25">
      <c r="K257" s="9" t="s">
        <v>565</v>
      </c>
      <c r="L257" s="10" t="s">
        <v>566</v>
      </c>
      <c r="M257" s="10"/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11"/>
    </row>
    <row r="258" spans="11:27" ht="11.25">
      <c r="K258" s="9" t="s">
        <v>567</v>
      </c>
      <c r="L258" s="10" t="s">
        <v>568</v>
      </c>
      <c r="M258" s="10"/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-50000</v>
      </c>
      <c r="W258" s="3">
        <v>0</v>
      </c>
      <c r="X258" s="3">
        <v>0</v>
      </c>
      <c r="Y258" s="3">
        <v>0</v>
      </c>
      <c r="Z258" s="3">
        <v>-50000</v>
      </c>
      <c r="AA258" s="11"/>
    </row>
    <row r="259" spans="11:27" ht="11.25">
      <c r="K259" s="9" t="s">
        <v>569</v>
      </c>
      <c r="L259" s="10" t="s">
        <v>570</v>
      </c>
      <c r="M259" s="10"/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11"/>
    </row>
    <row r="260" spans="11:27" ht="11.25">
      <c r="K260" s="9" t="s">
        <v>571</v>
      </c>
      <c r="L260" s="10" t="s">
        <v>572</v>
      </c>
      <c r="M260" s="10"/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11"/>
    </row>
    <row r="261" spans="11:27" ht="11.25">
      <c r="K261" s="9" t="s">
        <v>573</v>
      </c>
      <c r="L261" s="10" t="s">
        <v>574</v>
      </c>
      <c r="M261" s="10"/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11"/>
    </row>
    <row r="262" spans="11:27" ht="11.25">
      <c r="K262" s="9" t="s">
        <v>575</v>
      </c>
      <c r="L262" s="10" t="s">
        <v>576</v>
      </c>
      <c r="M262" s="10"/>
      <c r="N262" s="3">
        <v>-1907.55</v>
      </c>
      <c r="O262" s="3">
        <v>-399.165</v>
      </c>
      <c r="P262" s="3">
        <v>2398.785</v>
      </c>
      <c r="Q262" s="3">
        <v>319.335</v>
      </c>
      <c r="R262" s="3">
        <v>-1564.725</v>
      </c>
      <c r="S262" s="3">
        <v>1091.05</v>
      </c>
      <c r="T262" s="3">
        <v>-468.355</v>
      </c>
      <c r="U262" s="3">
        <v>-3363.65</v>
      </c>
      <c r="V262" s="3">
        <v>8455.63</v>
      </c>
      <c r="W262" s="3">
        <v>2299.21</v>
      </c>
      <c r="X262" s="3">
        <v>-117.92999999999938</v>
      </c>
      <c r="Y262" s="3">
        <v>-42.51500000000033</v>
      </c>
      <c r="Z262" s="3">
        <v>6700.12</v>
      </c>
      <c r="AA262" s="11"/>
    </row>
    <row r="263" spans="11:27" ht="11.25">
      <c r="K263" s="9" t="s">
        <v>577</v>
      </c>
      <c r="L263" s="10" t="s">
        <v>578</v>
      </c>
      <c r="M263" s="10"/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11"/>
    </row>
    <row r="264" spans="11:27" ht="11.25">
      <c r="K264" s="9" t="s">
        <v>579</v>
      </c>
      <c r="L264" s="10" t="s">
        <v>580</v>
      </c>
      <c r="M264" s="10"/>
      <c r="N264" s="3">
        <v>-545.89</v>
      </c>
      <c r="O264" s="3">
        <v>51.17</v>
      </c>
      <c r="P264" s="3">
        <v>-137.47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-632.19</v>
      </c>
      <c r="AA264" s="11"/>
    </row>
    <row r="265" spans="11:27" ht="11.25">
      <c r="K265" s="9" t="s">
        <v>581</v>
      </c>
      <c r="L265" s="10" t="s">
        <v>582</v>
      </c>
      <c r="M265" s="10"/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11"/>
    </row>
    <row r="266" spans="11:27" ht="11.25">
      <c r="K266" s="9" t="s">
        <v>583</v>
      </c>
      <c r="L266" s="10" t="s">
        <v>1042</v>
      </c>
      <c r="M266" s="10"/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11"/>
    </row>
    <row r="267" spans="11:27" ht="11.25">
      <c r="K267" s="9" t="s">
        <v>584</v>
      </c>
      <c r="L267" s="10" t="s">
        <v>1043</v>
      </c>
      <c r="M267" s="10"/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11"/>
    </row>
    <row r="268" spans="11:27" ht="11.25">
      <c r="K268" s="9" t="s">
        <v>585</v>
      </c>
      <c r="L268" s="10" t="s">
        <v>1044</v>
      </c>
      <c r="M268" s="10"/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11"/>
    </row>
    <row r="269" spans="11:27" ht="11.25">
      <c r="K269" s="9" t="s">
        <v>586</v>
      </c>
      <c r="L269" s="10" t="s">
        <v>1045</v>
      </c>
      <c r="M269" s="10"/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11"/>
    </row>
    <row r="270" spans="11:27" ht="11.25">
      <c r="K270" s="9" t="s">
        <v>587</v>
      </c>
      <c r="L270" s="10" t="s">
        <v>588</v>
      </c>
      <c r="M270" s="10"/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11"/>
    </row>
    <row r="271" spans="11:27" ht="11.25">
      <c r="K271" s="9" t="s">
        <v>589</v>
      </c>
      <c r="L271" s="10" t="s">
        <v>590</v>
      </c>
      <c r="M271" s="10"/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11"/>
    </row>
    <row r="272" spans="11:27" ht="11.25">
      <c r="K272" s="9" t="s">
        <v>591</v>
      </c>
      <c r="L272" s="10" t="s">
        <v>592</v>
      </c>
      <c r="M272" s="10"/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11"/>
    </row>
    <row r="273" spans="11:27" ht="11.25">
      <c r="K273" s="9" t="s">
        <v>593</v>
      </c>
      <c r="L273" s="10" t="s">
        <v>594</v>
      </c>
      <c r="M273" s="10"/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11"/>
    </row>
    <row r="274" spans="11:27" ht="11.25">
      <c r="K274" s="9" t="s">
        <v>595</v>
      </c>
      <c r="L274" s="10" t="s">
        <v>596</v>
      </c>
      <c r="M274" s="10"/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11"/>
    </row>
    <row r="275" spans="11:27" ht="11.25">
      <c r="K275" s="9" t="s">
        <v>597</v>
      </c>
      <c r="L275" s="10" t="s">
        <v>598</v>
      </c>
      <c r="M275" s="10"/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11"/>
    </row>
    <row r="276" spans="11:27" ht="11.25">
      <c r="K276" s="9" t="s">
        <v>599</v>
      </c>
      <c r="L276" s="10" t="s">
        <v>600</v>
      </c>
      <c r="M276" s="10"/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11"/>
    </row>
    <row r="277" spans="11:27" ht="11.25">
      <c r="K277" s="9" t="s">
        <v>601</v>
      </c>
      <c r="L277" s="10" t="s">
        <v>602</v>
      </c>
      <c r="M277" s="10"/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11"/>
    </row>
    <row r="278" spans="11:27" ht="11.25">
      <c r="K278" s="9" t="s">
        <v>603</v>
      </c>
      <c r="L278" s="10" t="s">
        <v>604</v>
      </c>
      <c r="M278" s="10"/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11"/>
    </row>
    <row r="279" spans="11:27" ht="11.25">
      <c r="K279" s="9" t="s">
        <v>605</v>
      </c>
      <c r="L279" s="10" t="s">
        <v>606</v>
      </c>
      <c r="M279" s="10"/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11"/>
    </row>
    <row r="280" spans="11:27" ht="11.25">
      <c r="K280" s="9" t="s">
        <v>607</v>
      </c>
      <c r="L280" s="10" t="s">
        <v>608</v>
      </c>
      <c r="M280" s="10"/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11"/>
    </row>
    <row r="281" spans="11:27" ht="11.25">
      <c r="K281" s="9" t="s">
        <v>609</v>
      </c>
      <c r="L281" s="10" t="s">
        <v>610</v>
      </c>
      <c r="M281" s="10"/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11"/>
    </row>
    <row r="282" spans="11:27" ht="11.25">
      <c r="K282" s="9" t="s">
        <v>611</v>
      </c>
      <c r="L282" s="10" t="s">
        <v>612</v>
      </c>
      <c r="M282" s="10"/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11"/>
    </row>
    <row r="283" spans="11:27" ht="11.25">
      <c r="K283" s="9" t="s">
        <v>613</v>
      </c>
      <c r="L283" s="10" t="s">
        <v>614</v>
      </c>
      <c r="M283" s="10"/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11"/>
    </row>
    <row r="284" spans="11:27" ht="11.25">
      <c r="K284" s="9" t="s">
        <v>615</v>
      </c>
      <c r="L284" s="10" t="s">
        <v>616</v>
      </c>
      <c r="M284" s="10"/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11"/>
    </row>
    <row r="285" spans="11:27" ht="11.25">
      <c r="K285" s="9" t="s">
        <v>617</v>
      </c>
      <c r="L285" s="10" t="s">
        <v>638</v>
      </c>
      <c r="M285" s="10"/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11"/>
    </row>
    <row r="286" spans="11:27" ht="11.25">
      <c r="K286" s="9" t="s">
        <v>639</v>
      </c>
      <c r="L286" s="10" t="s">
        <v>640</v>
      </c>
      <c r="M286" s="10"/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11"/>
    </row>
    <row r="287" spans="11:27" ht="11.25">
      <c r="K287" s="9" t="s">
        <v>641</v>
      </c>
      <c r="L287" s="10" t="s">
        <v>642</v>
      </c>
      <c r="M287" s="10"/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11"/>
    </row>
    <row r="288" spans="11:27" ht="11.25">
      <c r="K288" s="9" t="s">
        <v>643</v>
      </c>
      <c r="L288" s="10" t="s">
        <v>644</v>
      </c>
      <c r="M288" s="10"/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11"/>
    </row>
    <row r="289" spans="11:27" ht="11.25">
      <c r="K289" s="9" t="s">
        <v>645</v>
      </c>
      <c r="L289" s="10" t="s">
        <v>646</v>
      </c>
      <c r="M289" s="10"/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11"/>
    </row>
    <row r="290" spans="11:27" ht="11.25">
      <c r="K290" s="9" t="s">
        <v>647</v>
      </c>
      <c r="L290" s="10" t="s">
        <v>648</v>
      </c>
      <c r="M290" s="10"/>
      <c r="N290" s="3">
        <v>-152150.915</v>
      </c>
      <c r="O290" s="3">
        <v>-172032.43</v>
      </c>
      <c r="P290" s="3">
        <v>-182933.035</v>
      </c>
      <c r="Q290" s="3">
        <v>-214567.33</v>
      </c>
      <c r="R290" s="3">
        <v>-160796.74</v>
      </c>
      <c r="S290" s="3">
        <v>-136849.63</v>
      </c>
      <c r="T290" s="3">
        <v>-226449.2</v>
      </c>
      <c r="U290" s="3">
        <v>-146072.71</v>
      </c>
      <c r="V290" s="3">
        <v>-187143.535</v>
      </c>
      <c r="W290" s="3">
        <v>-206077.025</v>
      </c>
      <c r="X290" s="3">
        <v>-152470.705</v>
      </c>
      <c r="Y290" s="3">
        <v>-120929.985</v>
      </c>
      <c r="Z290" s="3">
        <v>-2058473.24</v>
      </c>
      <c r="AA290" s="11"/>
    </row>
    <row r="291" spans="11:27" ht="11.25">
      <c r="K291" s="9" t="s">
        <v>650</v>
      </c>
      <c r="L291" s="10" t="s">
        <v>651</v>
      </c>
      <c r="M291" s="10"/>
      <c r="N291" s="3">
        <v>-1376.64</v>
      </c>
      <c r="O291" s="3">
        <v>-587.25</v>
      </c>
      <c r="P291" s="3">
        <v>-5359.28</v>
      </c>
      <c r="Q291" s="3">
        <v>-6625.62</v>
      </c>
      <c r="R291" s="3">
        <v>0</v>
      </c>
      <c r="S291" s="3">
        <v>-4589</v>
      </c>
      <c r="T291" s="3">
        <v>-2606.64</v>
      </c>
      <c r="U291" s="3">
        <v>-2648.48</v>
      </c>
      <c r="V291" s="3">
        <v>-2648.48</v>
      </c>
      <c r="W291" s="3">
        <v>-10230.98</v>
      </c>
      <c r="X291" s="3">
        <v>0</v>
      </c>
      <c r="Y291" s="3">
        <v>-2648.48</v>
      </c>
      <c r="Z291" s="3">
        <v>-39320.85</v>
      </c>
      <c r="AA291" s="11"/>
    </row>
    <row r="292" spans="11:27" ht="11.25">
      <c r="K292" s="9" t="s">
        <v>652</v>
      </c>
      <c r="L292" s="10" t="s">
        <v>653</v>
      </c>
      <c r="M292" s="10"/>
      <c r="N292" s="3">
        <v>0</v>
      </c>
      <c r="O292" s="3">
        <v>-324.1</v>
      </c>
      <c r="P292" s="3">
        <v>-1095.15</v>
      </c>
      <c r="Q292" s="3">
        <v>-370.8</v>
      </c>
      <c r="R292" s="3">
        <v>0</v>
      </c>
      <c r="S292" s="3">
        <v>0</v>
      </c>
      <c r="T292" s="3">
        <v>-551</v>
      </c>
      <c r="U292" s="3">
        <v>0</v>
      </c>
      <c r="V292" s="3">
        <v>-551</v>
      </c>
      <c r="W292" s="3">
        <v>0</v>
      </c>
      <c r="X292" s="3">
        <v>-107.73</v>
      </c>
      <c r="Y292" s="3">
        <v>-424</v>
      </c>
      <c r="Z292" s="3">
        <v>-3423.78</v>
      </c>
      <c r="AA292" s="11"/>
    </row>
    <row r="293" spans="11:27" ht="11.25">
      <c r="K293" s="9" t="s">
        <v>654</v>
      </c>
      <c r="L293" s="10" t="s">
        <v>655</v>
      </c>
      <c r="M293" s="10"/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11"/>
    </row>
    <row r="294" spans="11:27" ht="11.25">
      <c r="K294" s="9" t="s">
        <v>656</v>
      </c>
      <c r="L294" s="10" t="s">
        <v>657</v>
      </c>
      <c r="M294" s="10"/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11"/>
    </row>
    <row r="295" spans="11:27" ht="11.25">
      <c r="K295" s="9" t="s">
        <v>658</v>
      </c>
      <c r="L295" s="10" t="s">
        <v>659</v>
      </c>
      <c r="M295" s="10"/>
      <c r="N295" s="3">
        <v>0</v>
      </c>
      <c r="O295" s="3">
        <v>0</v>
      </c>
      <c r="P295" s="3">
        <v>0</v>
      </c>
      <c r="Q295" s="3">
        <v>0</v>
      </c>
      <c r="R295" s="3">
        <v>-612</v>
      </c>
      <c r="S295" s="3">
        <v>-458.45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-1070.45</v>
      </c>
      <c r="AA295" s="11"/>
    </row>
    <row r="296" spans="11:27" ht="11.25">
      <c r="K296" s="9" t="s">
        <v>660</v>
      </c>
      <c r="L296" s="10" t="s">
        <v>661</v>
      </c>
      <c r="M296" s="10"/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11"/>
    </row>
    <row r="297" spans="11:27" ht="11.25">
      <c r="K297" s="9" t="s">
        <v>662</v>
      </c>
      <c r="L297" s="10" t="s">
        <v>663</v>
      </c>
      <c r="M297" s="10"/>
      <c r="N297" s="3">
        <v>116056.62</v>
      </c>
      <c r="O297" s="3">
        <v>128380.665</v>
      </c>
      <c r="P297" s="3">
        <v>140984.24</v>
      </c>
      <c r="Q297" s="3">
        <v>163745.01</v>
      </c>
      <c r="R297" s="3">
        <v>125579.655</v>
      </c>
      <c r="S297" s="3">
        <v>108144.54</v>
      </c>
      <c r="T297" s="3">
        <v>173306.44</v>
      </c>
      <c r="U297" s="3">
        <v>118950.165</v>
      </c>
      <c r="V297" s="3">
        <v>145508.125</v>
      </c>
      <c r="W297" s="3">
        <v>160830.95</v>
      </c>
      <c r="X297" s="3">
        <v>119118.95</v>
      </c>
      <c r="Y297" s="3">
        <v>95612.18</v>
      </c>
      <c r="Z297" s="3">
        <v>1596217.54</v>
      </c>
      <c r="AA297" s="11"/>
    </row>
    <row r="298" spans="11:27" ht="11.25">
      <c r="K298" s="9" t="s">
        <v>664</v>
      </c>
      <c r="L298" s="10" t="s">
        <v>665</v>
      </c>
      <c r="M298" s="10"/>
      <c r="N298" s="3">
        <v>1618.94</v>
      </c>
      <c r="O298" s="3">
        <v>564.75</v>
      </c>
      <c r="P298" s="3">
        <v>4466.04</v>
      </c>
      <c r="Q298" s="3">
        <v>6700.03</v>
      </c>
      <c r="R298" s="3">
        <v>0</v>
      </c>
      <c r="S298" s="3">
        <v>4721.41</v>
      </c>
      <c r="T298" s="3">
        <v>4739.91</v>
      </c>
      <c r="U298" s="3">
        <v>2207.04</v>
      </c>
      <c r="V298" s="3">
        <v>2207.04</v>
      </c>
      <c r="W298" s="3">
        <v>10733.895</v>
      </c>
      <c r="X298" s="3">
        <v>0</v>
      </c>
      <c r="Y298" s="3">
        <v>2207.04</v>
      </c>
      <c r="Z298" s="3">
        <v>40166.095</v>
      </c>
      <c r="AA298" s="11"/>
    </row>
    <row r="299" spans="11:27" ht="11.25">
      <c r="K299" s="9" t="s">
        <v>666</v>
      </c>
      <c r="L299" s="10" t="s">
        <v>667</v>
      </c>
      <c r="M299" s="10"/>
      <c r="N299" s="3">
        <v>3359.815</v>
      </c>
      <c r="O299" s="3">
        <v>6865.94</v>
      </c>
      <c r="P299" s="3">
        <v>6064.075</v>
      </c>
      <c r="Q299" s="3">
        <v>5966.08</v>
      </c>
      <c r="R299" s="3">
        <v>5543.655</v>
      </c>
      <c r="S299" s="3">
        <v>4719.88</v>
      </c>
      <c r="T299" s="3">
        <v>6267.5</v>
      </c>
      <c r="U299" s="3">
        <v>1452.53</v>
      </c>
      <c r="V299" s="3">
        <v>10068.3</v>
      </c>
      <c r="W299" s="3">
        <v>3639.485</v>
      </c>
      <c r="X299" s="3">
        <v>7315.34</v>
      </c>
      <c r="Y299" s="3">
        <v>4445.2950000000055</v>
      </c>
      <c r="Z299" s="3">
        <v>65707.895</v>
      </c>
      <c r="AA299" s="11"/>
    </row>
    <row r="300" spans="11:27" ht="11.25">
      <c r="K300" s="9" t="s">
        <v>668</v>
      </c>
      <c r="L300" s="10" t="s">
        <v>669</v>
      </c>
      <c r="M300" s="10"/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347.695</v>
      </c>
      <c r="V300" s="3">
        <v>0</v>
      </c>
      <c r="W300" s="3">
        <v>0</v>
      </c>
      <c r="X300" s="3">
        <v>0</v>
      </c>
      <c r="Y300" s="3">
        <v>0</v>
      </c>
      <c r="Z300" s="3">
        <v>347.695</v>
      </c>
      <c r="AA300" s="11"/>
    </row>
    <row r="301" spans="11:27" ht="11.25">
      <c r="K301" s="9" t="s">
        <v>670</v>
      </c>
      <c r="L301" s="10" t="s">
        <v>671</v>
      </c>
      <c r="M301" s="10"/>
      <c r="N301" s="3">
        <v>0</v>
      </c>
      <c r="O301" s="3">
        <v>0</v>
      </c>
      <c r="P301" s="3">
        <v>78.17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78.17</v>
      </c>
      <c r="AA301" s="11"/>
    </row>
    <row r="302" spans="11:27" ht="11.25">
      <c r="K302" s="9" t="s">
        <v>672</v>
      </c>
      <c r="L302" s="10" t="s">
        <v>673</v>
      </c>
      <c r="M302" s="10"/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2894.86</v>
      </c>
      <c r="W302" s="3">
        <v>0</v>
      </c>
      <c r="X302" s="3">
        <v>0</v>
      </c>
      <c r="Y302" s="3">
        <v>0</v>
      </c>
      <c r="Z302" s="3">
        <v>2894.86</v>
      </c>
      <c r="AA302" s="11"/>
    </row>
    <row r="303" spans="11:27" ht="11.25">
      <c r="K303" s="9" t="s">
        <v>674</v>
      </c>
      <c r="L303" s="10" t="s">
        <v>675</v>
      </c>
      <c r="M303" s="10"/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11"/>
    </row>
    <row r="304" spans="11:27" ht="11.25">
      <c r="K304" s="9" t="s">
        <v>676</v>
      </c>
      <c r="L304" s="10" t="s">
        <v>677</v>
      </c>
      <c r="M304" s="10"/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11"/>
    </row>
    <row r="305" spans="11:27" ht="11.25">
      <c r="K305" s="9" t="s">
        <v>678</v>
      </c>
      <c r="L305" s="10" t="s">
        <v>679</v>
      </c>
      <c r="M305" s="10"/>
      <c r="N305" s="3">
        <v>229.4</v>
      </c>
      <c r="O305" s="3">
        <v>25.905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255.305</v>
      </c>
      <c r="AA305" s="11"/>
    </row>
    <row r="306" spans="11:27" ht="11.25">
      <c r="K306" s="9" t="s">
        <v>680</v>
      </c>
      <c r="L306" s="10" t="s">
        <v>681</v>
      </c>
      <c r="M306" s="10"/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11"/>
    </row>
    <row r="307" spans="11:27" ht="11.25">
      <c r="K307" s="9" t="s">
        <v>682</v>
      </c>
      <c r="L307" s="10" t="s">
        <v>683</v>
      </c>
      <c r="M307" s="10"/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11"/>
    </row>
    <row r="308" spans="11:27" ht="11.25">
      <c r="K308" s="9" t="s">
        <v>684</v>
      </c>
      <c r="L308" s="10" t="s">
        <v>685</v>
      </c>
      <c r="M308" s="10"/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11"/>
    </row>
    <row r="309" spans="11:27" ht="11.25">
      <c r="K309" s="9" t="s">
        <v>686</v>
      </c>
      <c r="L309" s="10" t="s">
        <v>687</v>
      </c>
      <c r="M309" s="10"/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420.3</v>
      </c>
      <c r="X309" s="3">
        <v>0</v>
      </c>
      <c r="Y309" s="3">
        <v>0</v>
      </c>
      <c r="Z309" s="3">
        <v>420.3</v>
      </c>
      <c r="AA309" s="11"/>
    </row>
    <row r="310" spans="11:27" ht="11.25">
      <c r="K310" s="9" t="s">
        <v>688</v>
      </c>
      <c r="L310" s="10" t="s">
        <v>689</v>
      </c>
      <c r="M310" s="10"/>
      <c r="N310" s="3">
        <v>-2630</v>
      </c>
      <c r="O310" s="3">
        <v>0</v>
      </c>
      <c r="P310" s="3">
        <v>5</v>
      </c>
      <c r="Q310" s="3">
        <v>0</v>
      </c>
      <c r="R310" s="3">
        <v>-58</v>
      </c>
      <c r="S310" s="3">
        <v>119</v>
      </c>
      <c r="T310" s="3">
        <v>538</v>
      </c>
      <c r="U310" s="3">
        <v>-55</v>
      </c>
      <c r="V310" s="3">
        <v>0</v>
      </c>
      <c r="W310" s="3">
        <v>0</v>
      </c>
      <c r="X310" s="3">
        <v>0</v>
      </c>
      <c r="Y310" s="3">
        <v>-377</v>
      </c>
      <c r="Z310" s="3">
        <v>-2458</v>
      </c>
      <c r="AA310" s="11"/>
    </row>
    <row r="311" spans="11:27" ht="11.25">
      <c r="K311" s="9" t="s">
        <v>690</v>
      </c>
      <c r="L311" s="10" t="s">
        <v>691</v>
      </c>
      <c r="M311" s="10"/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11"/>
    </row>
    <row r="312" spans="11:27" ht="11.25">
      <c r="K312" s="9" t="s">
        <v>692</v>
      </c>
      <c r="L312" s="10" t="s">
        <v>693</v>
      </c>
      <c r="M312" s="10"/>
      <c r="N312" s="3">
        <v>0</v>
      </c>
      <c r="O312" s="3">
        <v>-14.94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-14.94</v>
      </c>
      <c r="AA312" s="11"/>
    </row>
    <row r="313" spans="11:27" ht="11.25">
      <c r="K313" s="9" t="s">
        <v>694</v>
      </c>
      <c r="L313" s="10" t="s">
        <v>695</v>
      </c>
      <c r="M313" s="10"/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11"/>
    </row>
    <row r="314" spans="11:27" ht="11.25">
      <c r="K314" s="9" t="s">
        <v>696</v>
      </c>
      <c r="L314" s="10" t="s">
        <v>697</v>
      </c>
      <c r="M314" s="10"/>
      <c r="N314" s="3">
        <v>-0.005</v>
      </c>
      <c r="O314" s="3">
        <v>0</v>
      </c>
      <c r="P314" s="3">
        <v>0.265</v>
      </c>
      <c r="Q314" s="3">
        <v>6.085</v>
      </c>
      <c r="R314" s="3">
        <v>0</v>
      </c>
      <c r="S314" s="3">
        <v>5.045</v>
      </c>
      <c r="T314" s="3">
        <v>12.405</v>
      </c>
      <c r="U314" s="3">
        <v>10.01</v>
      </c>
      <c r="V314" s="3">
        <v>127.025</v>
      </c>
      <c r="W314" s="3">
        <v>-161.54</v>
      </c>
      <c r="X314" s="3">
        <v>3.1499999999999795</v>
      </c>
      <c r="Y314" s="3">
        <v>0</v>
      </c>
      <c r="Z314" s="3">
        <v>2.44</v>
      </c>
      <c r="AA314" s="11"/>
    </row>
    <row r="315" spans="11:27" ht="11.25">
      <c r="K315" s="9" t="s">
        <v>698</v>
      </c>
      <c r="L315" s="10" t="s">
        <v>699</v>
      </c>
      <c r="M315" s="10"/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11"/>
    </row>
    <row r="316" spans="11:27" ht="11.25">
      <c r="K316" s="9" t="s">
        <v>700</v>
      </c>
      <c r="L316" s="10" t="s">
        <v>701</v>
      </c>
      <c r="M316" s="10"/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11"/>
    </row>
    <row r="317" spans="11:27" ht="11.25">
      <c r="K317" s="9" t="s">
        <v>702</v>
      </c>
      <c r="L317" s="10" t="s">
        <v>703</v>
      </c>
      <c r="M317" s="10"/>
      <c r="N317" s="3">
        <v>13147.55</v>
      </c>
      <c r="O317" s="3">
        <v>9556.17</v>
      </c>
      <c r="P317" s="3">
        <v>9962.45</v>
      </c>
      <c r="Q317" s="3">
        <v>12904.46</v>
      </c>
      <c r="R317" s="3">
        <v>9569.15</v>
      </c>
      <c r="S317" s="3">
        <v>12605.755</v>
      </c>
      <c r="T317" s="3">
        <v>15983.055</v>
      </c>
      <c r="U317" s="3">
        <v>12860.31</v>
      </c>
      <c r="V317" s="3">
        <v>12801.305</v>
      </c>
      <c r="W317" s="3">
        <v>15994.085</v>
      </c>
      <c r="X317" s="3">
        <v>12502.835</v>
      </c>
      <c r="Y317" s="3">
        <v>4824.195000000007</v>
      </c>
      <c r="Z317" s="3">
        <v>142711.32</v>
      </c>
      <c r="AA317" s="11"/>
    </row>
    <row r="318" spans="11:27" ht="11.25">
      <c r="K318" s="9" t="s">
        <v>704</v>
      </c>
      <c r="L318" s="10" t="s">
        <v>705</v>
      </c>
      <c r="M318" s="10"/>
      <c r="N318" s="3">
        <v>225.35</v>
      </c>
      <c r="O318" s="3">
        <v>1132.13</v>
      </c>
      <c r="P318" s="3">
        <v>652.59</v>
      </c>
      <c r="Q318" s="3">
        <v>989.34</v>
      </c>
      <c r="R318" s="3">
        <v>646.145</v>
      </c>
      <c r="S318" s="3">
        <v>689.21</v>
      </c>
      <c r="T318" s="3">
        <v>922.12</v>
      </c>
      <c r="U318" s="3">
        <v>801.16</v>
      </c>
      <c r="V318" s="3">
        <v>739.555</v>
      </c>
      <c r="W318" s="3">
        <v>1111.96</v>
      </c>
      <c r="X318" s="3">
        <v>523.465</v>
      </c>
      <c r="Y318" s="3">
        <v>945.31</v>
      </c>
      <c r="Z318" s="3">
        <v>9378.335</v>
      </c>
      <c r="AA318" s="11"/>
    </row>
    <row r="319" spans="11:27" ht="11.25">
      <c r="K319" s="9" t="s">
        <v>706</v>
      </c>
      <c r="L319" s="10" t="s">
        <v>707</v>
      </c>
      <c r="M319" s="10"/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11"/>
    </row>
    <row r="320" spans="11:27" ht="11.25">
      <c r="K320" s="9" t="s">
        <v>708</v>
      </c>
      <c r="L320" s="10" t="s">
        <v>709</v>
      </c>
      <c r="M320" s="10"/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11"/>
    </row>
    <row r="321" spans="11:27" ht="11.25">
      <c r="K321" s="9" t="s">
        <v>710</v>
      </c>
      <c r="L321" s="10" t="s">
        <v>711</v>
      </c>
      <c r="M321" s="10"/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11"/>
    </row>
    <row r="322" spans="11:27" ht="11.25">
      <c r="K322" s="9" t="s">
        <v>712</v>
      </c>
      <c r="L322" s="10" t="s">
        <v>713</v>
      </c>
      <c r="M322" s="10"/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11"/>
    </row>
    <row r="323" spans="11:27" ht="11.25">
      <c r="K323" s="9" t="s">
        <v>714</v>
      </c>
      <c r="L323" s="10" t="s">
        <v>715</v>
      </c>
      <c r="M323" s="10"/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11"/>
    </row>
    <row r="324" spans="11:27" ht="11.25">
      <c r="K324" s="9" t="s">
        <v>716</v>
      </c>
      <c r="L324" s="10" t="s">
        <v>717</v>
      </c>
      <c r="M324" s="10"/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11"/>
    </row>
    <row r="325" spans="11:27" ht="11.25">
      <c r="K325" s="9" t="s">
        <v>718</v>
      </c>
      <c r="L325" s="10" t="s">
        <v>719</v>
      </c>
      <c r="M325" s="10"/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11"/>
    </row>
    <row r="326" spans="11:27" ht="11.25">
      <c r="K326" s="9" t="s">
        <v>720</v>
      </c>
      <c r="L326" s="10" t="s">
        <v>721</v>
      </c>
      <c r="M326" s="10"/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11"/>
    </row>
    <row r="327" spans="11:27" ht="11.25">
      <c r="K327" s="9" t="s">
        <v>722</v>
      </c>
      <c r="L327" s="10" t="s">
        <v>723</v>
      </c>
      <c r="M327" s="10"/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11"/>
    </row>
    <row r="328" spans="11:27" ht="11.25">
      <c r="K328" s="9" t="s">
        <v>724</v>
      </c>
      <c r="L328" s="10" t="s">
        <v>725</v>
      </c>
      <c r="M328" s="10"/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11"/>
    </row>
    <row r="329" spans="11:27" ht="11.25">
      <c r="K329" s="9" t="s">
        <v>726</v>
      </c>
      <c r="L329" s="10" t="s">
        <v>727</v>
      </c>
      <c r="M329" s="10"/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11"/>
    </row>
    <row r="330" spans="11:27" ht="11.25">
      <c r="K330" s="9" t="s">
        <v>728</v>
      </c>
      <c r="L330" s="10" t="s">
        <v>729</v>
      </c>
      <c r="M330" s="10"/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11"/>
    </row>
    <row r="331" spans="11:27" ht="11.25">
      <c r="K331" s="9" t="s">
        <v>730</v>
      </c>
      <c r="L331" s="10" t="s">
        <v>731</v>
      </c>
      <c r="M331" s="10"/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11"/>
    </row>
    <row r="332" spans="11:27" ht="11.25">
      <c r="K332" s="9" t="s">
        <v>732</v>
      </c>
      <c r="L332" s="10" t="s">
        <v>733</v>
      </c>
      <c r="M332" s="10"/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11"/>
    </row>
    <row r="333" spans="11:27" ht="11.25">
      <c r="K333" s="9" t="s">
        <v>734</v>
      </c>
      <c r="L333" s="10" t="s">
        <v>735</v>
      </c>
      <c r="M333" s="10"/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11"/>
    </row>
    <row r="334" spans="11:27" ht="11.25">
      <c r="K334" s="9" t="s">
        <v>736</v>
      </c>
      <c r="L334" s="10" t="s">
        <v>737</v>
      </c>
      <c r="M334" s="10"/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11"/>
    </row>
    <row r="335" spans="11:27" ht="11.25">
      <c r="K335" s="9" t="s">
        <v>738</v>
      </c>
      <c r="L335" s="10" t="s">
        <v>739</v>
      </c>
      <c r="M335" s="10"/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11"/>
    </row>
    <row r="336" spans="11:27" ht="11.25">
      <c r="K336" s="9" t="s">
        <v>740</v>
      </c>
      <c r="L336" s="10" t="s">
        <v>741</v>
      </c>
      <c r="M336" s="10"/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11"/>
    </row>
    <row r="337" spans="11:27" ht="11.25">
      <c r="K337" s="9" t="s">
        <v>742</v>
      </c>
      <c r="L337" s="10" t="s">
        <v>743</v>
      </c>
      <c r="M337" s="10"/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11"/>
    </row>
    <row r="338" spans="11:27" ht="11.25">
      <c r="K338" s="9" t="s">
        <v>744</v>
      </c>
      <c r="L338" s="10" t="s">
        <v>745</v>
      </c>
      <c r="M338" s="10"/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11"/>
    </row>
    <row r="339" spans="11:27" ht="11.25">
      <c r="K339" s="9" t="s">
        <v>746</v>
      </c>
      <c r="L339" s="10" t="s">
        <v>747</v>
      </c>
      <c r="M339" s="10"/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11"/>
    </row>
    <row r="340" spans="11:27" ht="11.25">
      <c r="K340" s="9" t="s">
        <v>748</v>
      </c>
      <c r="L340" s="10" t="s">
        <v>749</v>
      </c>
      <c r="M340" s="10"/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11"/>
    </row>
    <row r="341" spans="11:27" ht="11.25">
      <c r="K341" s="9" t="s">
        <v>750</v>
      </c>
      <c r="L341" s="10" t="s">
        <v>751</v>
      </c>
      <c r="M341" s="10"/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11"/>
    </row>
    <row r="342" spans="11:27" ht="11.25">
      <c r="K342" s="9" t="s">
        <v>752</v>
      </c>
      <c r="L342" s="10" t="s">
        <v>753</v>
      </c>
      <c r="M342" s="10"/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11"/>
    </row>
    <row r="343" spans="11:27" ht="11.25">
      <c r="K343" s="9" t="s">
        <v>754</v>
      </c>
      <c r="L343" s="10" t="s">
        <v>755</v>
      </c>
      <c r="M343" s="10"/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11"/>
    </row>
    <row r="344" spans="11:27" ht="11.25">
      <c r="K344" s="9" t="s">
        <v>756</v>
      </c>
      <c r="L344" s="10" t="s">
        <v>757</v>
      </c>
      <c r="M344" s="10"/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11"/>
    </row>
    <row r="345" spans="11:27" ht="11.25">
      <c r="K345" s="9" t="s">
        <v>758</v>
      </c>
      <c r="L345" s="10" t="s">
        <v>759</v>
      </c>
      <c r="M345" s="10"/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11"/>
    </row>
    <row r="346" spans="11:27" ht="11.25">
      <c r="K346" s="9" t="s">
        <v>760</v>
      </c>
      <c r="L346" s="10" t="s">
        <v>761</v>
      </c>
      <c r="M346" s="10"/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11"/>
    </row>
    <row r="347" spans="11:27" ht="11.25">
      <c r="K347" s="9" t="s">
        <v>762</v>
      </c>
      <c r="L347" s="10" t="s">
        <v>763</v>
      </c>
      <c r="M347" s="10"/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11"/>
    </row>
    <row r="348" spans="11:27" ht="11.25">
      <c r="K348" s="9" t="s">
        <v>764</v>
      </c>
      <c r="L348" s="10" t="s">
        <v>765</v>
      </c>
      <c r="M348" s="10"/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11"/>
    </row>
    <row r="349" spans="11:27" ht="11.25">
      <c r="K349" s="9" t="s">
        <v>766</v>
      </c>
      <c r="L349" s="10" t="s">
        <v>767</v>
      </c>
      <c r="M349" s="10"/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11"/>
    </row>
    <row r="350" spans="11:27" ht="11.25">
      <c r="K350" s="9" t="s">
        <v>768</v>
      </c>
      <c r="L350" s="10" t="s">
        <v>769</v>
      </c>
      <c r="M350" s="10"/>
      <c r="N350" s="3">
        <v>0</v>
      </c>
      <c r="O350" s="3">
        <v>217.335</v>
      </c>
      <c r="P350" s="3">
        <v>20.83</v>
      </c>
      <c r="Q350" s="3">
        <v>0</v>
      </c>
      <c r="R350" s="3">
        <v>13.405</v>
      </c>
      <c r="S350" s="3">
        <v>0</v>
      </c>
      <c r="T350" s="3">
        <v>217.335</v>
      </c>
      <c r="U350" s="3">
        <v>217.38</v>
      </c>
      <c r="V350" s="3">
        <v>0</v>
      </c>
      <c r="W350" s="3">
        <v>0</v>
      </c>
      <c r="X350" s="3">
        <v>217.33</v>
      </c>
      <c r="Y350" s="3">
        <v>651.99</v>
      </c>
      <c r="Z350" s="3">
        <v>1555.605</v>
      </c>
      <c r="AA350" s="11"/>
    </row>
    <row r="351" spans="11:27" ht="11.25">
      <c r="K351" s="9" t="s">
        <v>770</v>
      </c>
      <c r="L351" s="10" t="s">
        <v>771</v>
      </c>
      <c r="M351" s="10"/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11"/>
    </row>
    <row r="352" spans="11:27" ht="11.25">
      <c r="K352" s="9" t="s">
        <v>772</v>
      </c>
      <c r="L352" s="10" t="s">
        <v>773</v>
      </c>
      <c r="M352" s="10"/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11"/>
    </row>
    <row r="353" spans="11:27" ht="11.25">
      <c r="K353" s="9" t="s">
        <v>774</v>
      </c>
      <c r="L353" s="10" t="s">
        <v>775</v>
      </c>
      <c r="M353" s="10"/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11"/>
    </row>
    <row r="354" spans="11:27" ht="11.25">
      <c r="K354" s="9" t="s">
        <v>776</v>
      </c>
      <c r="L354" s="10" t="s">
        <v>777</v>
      </c>
      <c r="M354" s="10"/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11"/>
    </row>
    <row r="355" spans="11:27" ht="11.25">
      <c r="K355" s="9" t="s">
        <v>778</v>
      </c>
      <c r="L355" s="10" t="s">
        <v>779</v>
      </c>
      <c r="M355" s="10"/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11"/>
    </row>
    <row r="356" spans="11:27" ht="11.25">
      <c r="K356" s="9" t="s">
        <v>780</v>
      </c>
      <c r="L356" s="10" t="s">
        <v>781</v>
      </c>
      <c r="M356" s="10"/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11"/>
    </row>
    <row r="357" spans="11:27" ht="11.25">
      <c r="K357" s="9" t="s">
        <v>782</v>
      </c>
      <c r="L357" s="10" t="s">
        <v>783</v>
      </c>
      <c r="M357" s="10"/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1.25</v>
      </c>
      <c r="V357" s="3">
        <v>33.195</v>
      </c>
      <c r="W357" s="3">
        <v>70.78</v>
      </c>
      <c r="X357" s="3">
        <v>0</v>
      </c>
      <c r="Y357" s="3">
        <v>70.68</v>
      </c>
      <c r="Z357" s="3">
        <v>175.905</v>
      </c>
      <c r="AA357" s="11"/>
    </row>
    <row r="358" spans="11:27" ht="11.25">
      <c r="K358" s="9" t="s">
        <v>784</v>
      </c>
      <c r="L358" s="10" t="s">
        <v>785</v>
      </c>
      <c r="M358" s="10"/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10.525</v>
      </c>
      <c r="W358" s="3">
        <v>60.665</v>
      </c>
      <c r="X358" s="3">
        <v>0</v>
      </c>
      <c r="Y358" s="3">
        <v>57.72</v>
      </c>
      <c r="Z358" s="3">
        <v>128.91</v>
      </c>
      <c r="AA358" s="11"/>
    </row>
    <row r="359" spans="11:27" ht="11.25">
      <c r="K359" s="9" t="s">
        <v>786</v>
      </c>
      <c r="L359" s="10" t="s">
        <v>787</v>
      </c>
      <c r="M359" s="10"/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11"/>
    </row>
    <row r="360" spans="11:27" ht="11.25">
      <c r="K360" s="9" t="s">
        <v>788</v>
      </c>
      <c r="L360" s="10" t="s">
        <v>789</v>
      </c>
      <c r="M360" s="10"/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11"/>
    </row>
    <row r="361" spans="11:27" ht="11.25">
      <c r="K361" s="9" t="s">
        <v>790</v>
      </c>
      <c r="L361" s="10" t="s">
        <v>791</v>
      </c>
      <c r="M361" s="10"/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170.43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170.43</v>
      </c>
      <c r="AA361" s="11"/>
    </row>
    <row r="362" spans="11:27" ht="11.25">
      <c r="K362" s="9" t="s">
        <v>792</v>
      </c>
      <c r="L362" s="10" t="s">
        <v>793</v>
      </c>
      <c r="M362" s="10"/>
      <c r="N362" s="3">
        <v>0</v>
      </c>
      <c r="O362" s="3">
        <v>0</v>
      </c>
      <c r="P362" s="3">
        <v>0</v>
      </c>
      <c r="Q362" s="3">
        <v>0</v>
      </c>
      <c r="R362" s="3">
        <v>31.795</v>
      </c>
      <c r="S362" s="3">
        <v>42.85</v>
      </c>
      <c r="T362" s="3">
        <v>0</v>
      </c>
      <c r="U362" s="3">
        <v>0</v>
      </c>
      <c r="V362" s="3">
        <v>1.095</v>
      </c>
      <c r="W362" s="3">
        <v>0</v>
      </c>
      <c r="X362" s="3">
        <v>0</v>
      </c>
      <c r="Y362" s="3">
        <v>0</v>
      </c>
      <c r="Z362" s="3">
        <v>75.74</v>
      </c>
      <c r="AA362" s="11"/>
    </row>
    <row r="363" spans="11:27" ht="11.25">
      <c r="K363" s="9" t="s">
        <v>794</v>
      </c>
      <c r="L363" s="10" t="s">
        <v>795</v>
      </c>
      <c r="M363" s="10"/>
      <c r="N363" s="3">
        <v>0</v>
      </c>
      <c r="O363" s="3">
        <v>174.59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136.5</v>
      </c>
      <c r="V363" s="3">
        <v>0</v>
      </c>
      <c r="W363" s="3">
        <v>0</v>
      </c>
      <c r="X363" s="3">
        <v>0</v>
      </c>
      <c r="Y363" s="3">
        <v>0</v>
      </c>
      <c r="Z363" s="3">
        <v>311.09</v>
      </c>
      <c r="AA363" s="11"/>
    </row>
    <row r="364" spans="11:27" ht="11.25">
      <c r="K364" s="9" t="s">
        <v>796</v>
      </c>
      <c r="L364" s="10" t="s">
        <v>797</v>
      </c>
      <c r="M364" s="10"/>
      <c r="N364" s="3">
        <v>0</v>
      </c>
      <c r="O364" s="3">
        <v>0</v>
      </c>
      <c r="P364" s="3">
        <v>56.72</v>
      </c>
      <c r="Q364" s="3">
        <v>80.365</v>
      </c>
      <c r="R364" s="3">
        <v>41.165</v>
      </c>
      <c r="S364" s="3">
        <v>69.245</v>
      </c>
      <c r="T364" s="3">
        <v>25.84</v>
      </c>
      <c r="U364" s="3">
        <v>0</v>
      </c>
      <c r="V364" s="3">
        <v>27.22</v>
      </c>
      <c r="W364" s="3">
        <v>24.46</v>
      </c>
      <c r="X364" s="3">
        <v>5.65500000000003</v>
      </c>
      <c r="Y364" s="3">
        <v>0</v>
      </c>
      <c r="Z364" s="3">
        <v>330.67</v>
      </c>
      <c r="AA364" s="11"/>
    </row>
    <row r="365" spans="11:27" ht="11.25">
      <c r="K365" s="9" t="s">
        <v>798</v>
      </c>
      <c r="L365" s="10" t="s">
        <v>799</v>
      </c>
      <c r="M365" s="10"/>
      <c r="N365" s="3">
        <v>11.995</v>
      </c>
      <c r="O365" s="3">
        <v>0</v>
      </c>
      <c r="P365" s="3">
        <v>89.855</v>
      </c>
      <c r="Q365" s="3">
        <v>0</v>
      </c>
      <c r="R365" s="3">
        <v>0</v>
      </c>
      <c r="S365" s="3">
        <v>31.795</v>
      </c>
      <c r="T365" s="3">
        <v>0</v>
      </c>
      <c r="U365" s="3">
        <v>1.81</v>
      </c>
      <c r="V365" s="3">
        <v>2.7249999999999943</v>
      </c>
      <c r="W365" s="3">
        <v>112.11</v>
      </c>
      <c r="X365" s="3">
        <v>0</v>
      </c>
      <c r="Y365" s="3">
        <v>0</v>
      </c>
      <c r="Z365" s="3">
        <v>250.29</v>
      </c>
      <c r="AA365" s="11"/>
    </row>
    <row r="366" spans="11:27" ht="11.25">
      <c r="K366" s="9" t="s">
        <v>800</v>
      </c>
      <c r="L366" s="10" t="s">
        <v>801</v>
      </c>
      <c r="M366" s="10"/>
      <c r="N366" s="3">
        <v>0</v>
      </c>
      <c r="O366" s="3">
        <v>0</v>
      </c>
      <c r="P366" s="3">
        <v>0</v>
      </c>
      <c r="Q366" s="3">
        <v>0</v>
      </c>
      <c r="R366" s="3">
        <v>31.81</v>
      </c>
      <c r="S366" s="3">
        <v>6.75</v>
      </c>
      <c r="T366" s="3">
        <v>0</v>
      </c>
      <c r="U366" s="3">
        <v>0</v>
      </c>
      <c r="V366" s="3">
        <v>0</v>
      </c>
      <c r="W366" s="3">
        <v>44.185</v>
      </c>
      <c r="X366" s="3">
        <v>80.9</v>
      </c>
      <c r="Y366" s="3">
        <v>0</v>
      </c>
      <c r="Z366" s="3">
        <v>163.645</v>
      </c>
      <c r="AA366" s="11"/>
    </row>
    <row r="367" spans="11:27" ht="11.25">
      <c r="K367" s="9" t="s">
        <v>802</v>
      </c>
      <c r="L367" s="10" t="s">
        <v>803</v>
      </c>
      <c r="M367" s="10"/>
      <c r="N367" s="3">
        <v>0</v>
      </c>
      <c r="O367" s="3">
        <v>0</v>
      </c>
      <c r="P367" s="3">
        <v>0</v>
      </c>
      <c r="Q367" s="3">
        <v>0</v>
      </c>
      <c r="R367" s="3">
        <v>84.85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84.85</v>
      </c>
      <c r="AA367" s="11"/>
    </row>
    <row r="368" spans="11:27" ht="11.25">
      <c r="K368" s="9" t="s">
        <v>804</v>
      </c>
      <c r="L368" s="10" t="s">
        <v>805</v>
      </c>
      <c r="M368" s="10"/>
      <c r="N368" s="3">
        <v>44.24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14.445</v>
      </c>
      <c r="V368" s="3">
        <v>0</v>
      </c>
      <c r="W368" s="3">
        <v>64.91</v>
      </c>
      <c r="X368" s="3">
        <v>403.45</v>
      </c>
      <c r="Y368" s="3">
        <v>0</v>
      </c>
      <c r="Z368" s="3">
        <v>527.045</v>
      </c>
      <c r="AA368" s="11"/>
    </row>
    <row r="369" spans="11:27" ht="11.25">
      <c r="K369" s="9" t="s">
        <v>806</v>
      </c>
      <c r="L369" s="10" t="s">
        <v>807</v>
      </c>
      <c r="M369" s="10"/>
      <c r="N369" s="3">
        <v>1470.575</v>
      </c>
      <c r="O369" s="3">
        <v>21.694999999999936</v>
      </c>
      <c r="P369" s="3">
        <v>0</v>
      </c>
      <c r="Q369" s="3">
        <v>49.73500000000013</v>
      </c>
      <c r="R369" s="3">
        <v>85.22</v>
      </c>
      <c r="S369" s="3">
        <v>271.42</v>
      </c>
      <c r="T369" s="3">
        <v>76.865</v>
      </c>
      <c r="U369" s="3">
        <v>128</v>
      </c>
      <c r="V369" s="3">
        <v>0</v>
      </c>
      <c r="W369" s="3">
        <v>203.07</v>
      </c>
      <c r="X369" s="3">
        <v>82.265</v>
      </c>
      <c r="Y369" s="3">
        <v>0</v>
      </c>
      <c r="Z369" s="3">
        <v>2388.845</v>
      </c>
      <c r="AA369" s="11"/>
    </row>
    <row r="370" spans="11:27" ht="11.25">
      <c r="K370" s="9" t="s">
        <v>808</v>
      </c>
      <c r="L370" s="10" t="s">
        <v>809</v>
      </c>
      <c r="M370" s="10"/>
      <c r="N370" s="3">
        <v>26.615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26.615</v>
      </c>
      <c r="AA370" s="11"/>
    </row>
    <row r="371" spans="11:27" ht="11.25">
      <c r="K371" s="9" t="s">
        <v>810</v>
      </c>
      <c r="L371" s="10" t="s">
        <v>811</v>
      </c>
      <c r="M371" s="10"/>
      <c r="N371" s="3">
        <v>0</v>
      </c>
      <c r="O371" s="3">
        <v>-220.605</v>
      </c>
      <c r="P371" s="3">
        <v>343.885</v>
      </c>
      <c r="Q371" s="3">
        <v>68.97</v>
      </c>
      <c r="R371" s="3">
        <v>444.375</v>
      </c>
      <c r="S371" s="3">
        <v>25.64</v>
      </c>
      <c r="T371" s="3">
        <v>345.075</v>
      </c>
      <c r="U371" s="3">
        <v>0</v>
      </c>
      <c r="V371" s="3">
        <v>80.375</v>
      </c>
      <c r="W371" s="3">
        <v>91.095</v>
      </c>
      <c r="X371" s="3">
        <v>79.44</v>
      </c>
      <c r="Y371" s="3">
        <v>34.04500000000007</v>
      </c>
      <c r="Z371" s="3">
        <v>1292.295</v>
      </c>
      <c r="AA371" s="11"/>
    </row>
    <row r="372" spans="11:27" ht="11.25">
      <c r="K372" s="9" t="s">
        <v>812</v>
      </c>
      <c r="L372" s="10" t="s">
        <v>813</v>
      </c>
      <c r="M372" s="10"/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11"/>
    </row>
    <row r="373" spans="11:27" ht="11.25">
      <c r="K373" s="9" t="s">
        <v>814</v>
      </c>
      <c r="L373" s="10" t="s">
        <v>815</v>
      </c>
      <c r="M373" s="10"/>
      <c r="N373" s="3">
        <v>10</v>
      </c>
      <c r="O373" s="3">
        <v>10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20</v>
      </c>
      <c r="AA373" s="11"/>
    </row>
    <row r="374" spans="11:27" ht="11.25">
      <c r="K374" s="9" t="s">
        <v>816</v>
      </c>
      <c r="L374" s="10" t="s">
        <v>817</v>
      </c>
      <c r="M374" s="10"/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11"/>
    </row>
    <row r="375" spans="11:27" ht="11.25">
      <c r="K375" s="9" t="s">
        <v>818</v>
      </c>
      <c r="L375" s="10" t="s">
        <v>819</v>
      </c>
      <c r="M375" s="10"/>
      <c r="N375" s="3">
        <v>480.005</v>
      </c>
      <c r="O375" s="3">
        <v>294.315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774.32</v>
      </c>
      <c r="AA375" s="11"/>
    </row>
    <row r="376" spans="11:27" ht="11.25">
      <c r="K376" s="9" t="s">
        <v>820</v>
      </c>
      <c r="L376" s="10" t="s">
        <v>821</v>
      </c>
      <c r="M376" s="10"/>
      <c r="N376" s="3">
        <v>31.4</v>
      </c>
      <c r="O376" s="3">
        <v>106.315</v>
      </c>
      <c r="P376" s="3">
        <v>0</v>
      </c>
      <c r="Q376" s="3">
        <v>23.335</v>
      </c>
      <c r="R376" s="3">
        <v>0</v>
      </c>
      <c r="S376" s="3">
        <v>0</v>
      </c>
      <c r="T376" s="3">
        <v>0</v>
      </c>
      <c r="U376" s="3">
        <v>19.305</v>
      </c>
      <c r="V376" s="3">
        <v>0</v>
      </c>
      <c r="W376" s="3">
        <v>0</v>
      </c>
      <c r="X376" s="3">
        <v>0</v>
      </c>
      <c r="Y376" s="3">
        <v>0</v>
      </c>
      <c r="Z376" s="3">
        <v>180.355</v>
      </c>
      <c r="AA376" s="11"/>
    </row>
    <row r="377" spans="11:27" ht="11.25">
      <c r="K377" s="9" t="s">
        <v>822</v>
      </c>
      <c r="L377" s="10" t="s">
        <v>823</v>
      </c>
      <c r="M377" s="10"/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11"/>
    </row>
    <row r="378" spans="11:27" ht="11.25">
      <c r="K378" s="9" t="s">
        <v>824</v>
      </c>
      <c r="L378" s="10" t="s">
        <v>825</v>
      </c>
      <c r="M378" s="10"/>
      <c r="N378" s="3">
        <v>0</v>
      </c>
      <c r="O378" s="3">
        <v>0</v>
      </c>
      <c r="P378" s="3">
        <v>27.925</v>
      </c>
      <c r="Q378" s="3">
        <v>0</v>
      </c>
      <c r="R378" s="3">
        <v>0</v>
      </c>
      <c r="S378" s="3">
        <v>43.69</v>
      </c>
      <c r="T378" s="3">
        <v>0</v>
      </c>
      <c r="U378" s="3">
        <v>0</v>
      </c>
      <c r="V378" s="3">
        <v>0</v>
      </c>
      <c r="W378" s="3">
        <v>0</v>
      </c>
      <c r="X378" s="3">
        <v>26.935</v>
      </c>
      <c r="Y378" s="3">
        <v>0</v>
      </c>
      <c r="Z378" s="3">
        <v>98.55</v>
      </c>
      <c r="AA378" s="11"/>
    </row>
    <row r="379" spans="11:27" ht="11.25">
      <c r="K379" s="9" t="s">
        <v>826</v>
      </c>
      <c r="L379" s="10" t="s">
        <v>827</v>
      </c>
      <c r="M379" s="10"/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11"/>
    </row>
    <row r="380" spans="11:27" ht="11.25">
      <c r="K380" s="9" t="s">
        <v>828</v>
      </c>
      <c r="L380" s="10" t="s">
        <v>829</v>
      </c>
      <c r="M380" s="10"/>
      <c r="N380" s="3">
        <v>0</v>
      </c>
      <c r="O380" s="3">
        <v>0</v>
      </c>
      <c r="P380" s="3">
        <v>45.98</v>
      </c>
      <c r="Q380" s="3">
        <v>50.32</v>
      </c>
      <c r="R380" s="3">
        <v>599.915</v>
      </c>
      <c r="S380" s="3">
        <v>232.78</v>
      </c>
      <c r="T380" s="3">
        <v>120.695</v>
      </c>
      <c r="U380" s="3">
        <v>243.195</v>
      </c>
      <c r="V380" s="3">
        <v>219.475</v>
      </c>
      <c r="W380" s="3">
        <v>875.99</v>
      </c>
      <c r="X380" s="3">
        <v>197.025</v>
      </c>
      <c r="Y380" s="3">
        <v>112.735</v>
      </c>
      <c r="Z380" s="3">
        <v>2698.11</v>
      </c>
      <c r="AA380" s="11"/>
    </row>
    <row r="381" spans="11:27" ht="11.25">
      <c r="K381" s="9" t="s">
        <v>830</v>
      </c>
      <c r="L381" s="10" t="s">
        <v>831</v>
      </c>
      <c r="M381" s="10"/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916.32</v>
      </c>
      <c r="U381" s="3">
        <v>331.46</v>
      </c>
      <c r="V381" s="3">
        <v>71.485</v>
      </c>
      <c r="W381" s="3">
        <v>393.75</v>
      </c>
      <c r="X381" s="3">
        <v>0</v>
      </c>
      <c r="Y381" s="3">
        <v>0</v>
      </c>
      <c r="Z381" s="3">
        <v>1713.015</v>
      </c>
      <c r="AA381" s="11"/>
    </row>
    <row r="382" spans="11:27" ht="11.25">
      <c r="K382" s="9" t="s">
        <v>832</v>
      </c>
      <c r="L382" s="10" t="s">
        <v>833</v>
      </c>
      <c r="M382" s="10"/>
      <c r="N382" s="3">
        <v>0</v>
      </c>
      <c r="O382" s="3">
        <v>0</v>
      </c>
      <c r="P382" s="3">
        <v>0</v>
      </c>
      <c r="Q382" s="3">
        <v>99</v>
      </c>
      <c r="R382" s="3">
        <v>63</v>
      </c>
      <c r="S382" s="3">
        <v>0</v>
      </c>
      <c r="T382" s="3">
        <v>0</v>
      </c>
      <c r="U382" s="3">
        <v>78.715</v>
      </c>
      <c r="V382" s="3">
        <v>140.47</v>
      </c>
      <c r="W382" s="3">
        <v>0</v>
      </c>
      <c r="X382" s="3">
        <v>0</v>
      </c>
      <c r="Y382" s="3">
        <v>0</v>
      </c>
      <c r="Z382" s="3">
        <v>381.185</v>
      </c>
      <c r="AA382" s="11"/>
    </row>
    <row r="383" spans="11:27" ht="11.25">
      <c r="K383" s="9" t="s">
        <v>834</v>
      </c>
      <c r="L383" s="10" t="s">
        <v>835</v>
      </c>
      <c r="M383" s="10"/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11"/>
    </row>
    <row r="384" spans="11:27" ht="11.25">
      <c r="K384" s="9" t="s">
        <v>836</v>
      </c>
      <c r="L384" s="10" t="s">
        <v>837</v>
      </c>
      <c r="M384" s="10"/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11"/>
    </row>
    <row r="385" spans="11:27" ht="11.25">
      <c r="K385" s="9" t="s">
        <v>838</v>
      </c>
      <c r="L385" s="10" t="s">
        <v>839</v>
      </c>
      <c r="M385" s="10"/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11"/>
    </row>
    <row r="386" spans="11:27" ht="11.25">
      <c r="K386" s="9" t="s">
        <v>840</v>
      </c>
      <c r="L386" s="10" t="s">
        <v>841</v>
      </c>
      <c r="M386" s="10"/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11"/>
    </row>
    <row r="387" spans="11:27" ht="11.25">
      <c r="K387" s="9" t="s">
        <v>842</v>
      </c>
      <c r="L387" s="10" t="s">
        <v>843</v>
      </c>
      <c r="M387" s="10"/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11"/>
    </row>
    <row r="388" spans="11:27" ht="11.25">
      <c r="K388" s="9" t="s">
        <v>844</v>
      </c>
      <c r="L388" s="10" t="s">
        <v>845</v>
      </c>
      <c r="M388" s="10"/>
      <c r="N388" s="3">
        <v>2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11"/>
    </row>
    <row r="389" spans="11:27" ht="11.25">
      <c r="K389" s="9" t="s">
        <v>846</v>
      </c>
      <c r="L389" s="10" t="s">
        <v>847</v>
      </c>
      <c r="M389" s="10"/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11"/>
    </row>
    <row r="390" spans="11:27" ht="11.25">
      <c r="K390" s="9" t="s">
        <v>848</v>
      </c>
      <c r="L390" s="10" t="s">
        <v>849</v>
      </c>
      <c r="M390" s="10"/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11"/>
    </row>
    <row r="391" spans="11:27" ht="11.25">
      <c r="K391" s="9" t="s">
        <v>850</v>
      </c>
      <c r="L391" s="10" t="s">
        <v>851</v>
      </c>
      <c r="M391" s="10"/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11"/>
    </row>
    <row r="392" spans="11:27" ht="11.25">
      <c r="K392" s="9" t="s">
        <v>852</v>
      </c>
      <c r="L392" s="10" t="s">
        <v>853</v>
      </c>
      <c r="M392" s="10"/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11"/>
    </row>
    <row r="393" spans="11:27" ht="11.25">
      <c r="K393" s="9" t="s">
        <v>868</v>
      </c>
      <c r="L393" s="10" t="s">
        <v>869</v>
      </c>
      <c r="M393" s="10"/>
      <c r="N393" s="3">
        <v>-992936.5925</v>
      </c>
      <c r="O393" s="3">
        <v>-1002170.4925</v>
      </c>
      <c r="P393" s="3">
        <v>-1011531.925</v>
      </c>
      <c r="Q393" s="3">
        <v>-1022018.6925</v>
      </c>
      <c r="R393" s="3">
        <v>-1031570.185</v>
      </c>
      <c r="S393" s="3">
        <v>-1041050.7725</v>
      </c>
      <c r="T393" s="3">
        <v>-1050535.6675</v>
      </c>
      <c r="U393" s="3">
        <v>-1055485.9325</v>
      </c>
      <c r="V393" s="3">
        <v>-1059519.6175</v>
      </c>
      <c r="W393" s="3">
        <v>-1059519.6175</v>
      </c>
      <c r="X393" s="3">
        <v>-39479.865</v>
      </c>
      <c r="Y393" s="3">
        <v>-33178.9075</v>
      </c>
      <c r="Z393" s="3" t="s">
        <v>159</v>
      </c>
      <c r="AA393" s="11"/>
    </row>
    <row r="394" spans="11:27" ht="11.25">
      <c r="K394" s="9" t="s">
        <v>870</v>
      </c>
      <c r="L394" s="10" t="s">
        <v>871</v>
      </c>
      <c r="M394" s="10"/>
      <c r="N394" s="3">
        <v>793527.485</v>
      </c>
      <c r="O394" s="3">
        <v>802773.8975</v>
      </c>
      <c r="P394" s="3">
        <v>812145.215</v>
      </c>
      <c r="Q394" s="3">
        <v>822569.0375</v>
      </c>
      <c r="R394" s="3">
        <v>822569.0375</v>
      </c>
      <c r="S394" s="3">
        <v>841559.9825</v>
      </c>
      <c r="T394" s="3">
        <v>841559.9825</v>
      </c>
      <c r="U394" s="3">
        <v>856504.1125</v>
      </c>
      <c r="V394" s="3">
        <v>861060.0025</v>
      </c>
      <c r="W394" s="3">
        <v>945039.7525</v>
      </c>
      <c r="X394" s="3">
        <v>0</v>
      </c>
      <c r="Y394" s="3">
        <v>0</v>
      </c>
      <c r="Z394" s="3" t="s">
        <v>159</v>
      </c>
      <c r="AA394" s="11"/>
    </row>
    <row r="395" spans="9:27" ht="11.25">
      <c r="I395" t="s">
        <v>636</v>
      </c>
      <c r="K395" s="14"/>
      <c r="L395" s="13" t="s">
        <v>854</v>
      </c>
      <c r="M395" s="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"/>
      <c r="AA395" s="11"/>
    </row>
    <row r="396" spans="11:27" ht="11.25">
      <c r="K396" s="14"/>
      <c r="L396" s="15" t="s">
        <v>855</v>
      </c>
      <c r="M396" s="1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"/>
      <c r="AA396" s="11"/>
    </row>
    <row r="397" spans="11:27" ht="11.25">
      <c r="K397" s="9" t="s">
        <v>864</v>
      </c>
      <c r="L397" s="16" t="s">
        <v>865</v>
      </c>
      <c r="M397" s="16"/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3" t="s">
        <v>159</v>
      </c>
      <c r="AA397" s="11"/>
    </row>
    <row r="398" spans="11:27" ht="11.25">
      <c r="K398" s="9" t="s">
        <v>866</v>
      </c>
      <c r="L398" s="16" t="s">
        <v>867</v>
      </c>
      <c r="M398" s="16"/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3" t="s">
        <v>159</v>
      </c>
      <c r="AA398" s="11"/>
    </row>
    <row r="399" spans="11:27" ht="11.25">
      <c r="K399" s="9" t="s">
        <v>866</v>
      </c>
      <c r="L399" s="16" t="s">
        <v>867</v>
      </c>
      <c r="M399" s="16"/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3" t="s">
        <v>159</v>
      </c>
      <c r="AA399" s="11"/>
    </row>
    <row r="400" spans="11:27" ht="11.25">
      <c r="K400" s="14" t="s">
        <v>856</v>
      </c>
      <c r="L400" s="16" t="s">
        <v>857</v>
      </c>
      <c r="M400" s="16"/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3" t="s">
        <v>159</v>
      </c>
      <c r="AA400" s="11"/>
    </row>
    <row r="401" spans="11:27" ht="11.25">
      <c r="K401" s="17" t="s">
        <v>858</v>
      </c>
      <c r="L401" s="10" t="s">
        <v>873</v>
      </c>
      <c r="M401" s="10"/>
      <c r="N401" s="2">
        <v>0</v>
      </c>
      <c r="O401" s="2">
        <v>6000</v>
      </c>
      <c r="P401" s="2">
        <v>4000</v>
      </c>
      <c r="Q401" s="2">
        <v>-1000</v>
      </c>
      <c r="R401" s="2">
        <v>4000</v>
      </c>
      <c r="S401" s="2">
        <v>4000</v>
      </c>
      <c r="T401" s="2">
        <v>5000</v>
      </c>
      <c r="U401" s="2">
        <v>4000</v>
      </c>
      <c r="V401" s="2">
        <v>4000</v>
      </c>
      <c r="W401" s="2">
        <v>5000</v>
      </c>
      <c r="X401" s="2">
        <v>4000</v>
      </c>
      <c r="Y401" s="2">
        <v>4000</v>
      </c>
      <c r="Z401" s="3">
        <v>43000</v>
      </c>
      <c r="AA401" s="11"/>
    </row>
    <row r="402" spans="11:27" ht="11.25">
      <c r="K402" s="14"/>
      <c r="L402" s="15" t="s">
        <v>859</v>
      </c>
      <c r="M402" s="1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"/>
      <c r="AA402" s="11"/>
    </row>
    <row r="403" spans="11:27" ht="11.25">
      <c r="K403" s="14" t="s">
        <v>860</v>
      </c>
      <c r="L403" s="16" t="s">
        <v>1175</v>
      </c>
      <c r="M403" s="16"/>
      <c r="N403" s="2">
        <v>276462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3" t="s">
        <v>159</v>
      </c>
      <c r="AA403" s="11"/>
    </row>
    <row r="404" spans="11:27" ht="11.25">
      <c r="K404" s="14" t="s">
        <v>861</v>
      </c>
      <c r="L404" s="16" t="s">
        <v>861</v>
      </c>
      <c r="M404" s="16"/>
      <c r="N404" s="2">
        <v>886391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3" t="s">
        <v>159</v>
      </c>
      <c r="AA404" s="11"/>
    </row>
    <row r="405" spans="11:27" ht="11.25">
      <c r="K405" s="14" t="s">
        <v>862</v>
      </c>
      <c r="L405" s="16" t="s">
        <v>862</v>
      </c>
      <c r="M405" s="16"/>
      <c r="N405" s="2">
        <v>73303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3" t="s">
        <v>159</v>
      </c>
      <c r="AA405" s="11"/>
    </row>
    <row r="406" spans="11:27" ht="11.25">
      <c r="K406" s="14" t="s">
        <v>863</v>
      </c>
      <c r="L406" s="16" t="s">
        <v>863</v>
      </c>
      <c r="M406" s="16"/>
      <c r="N406" s="2">
        <v>79387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3" t="s">
        <v>159</v>
      </c>
      <c r="AA406" s="11"/>
    </row>
    <row r="407" spans="11:27" ht="11.25">
      <c r="K407" s="14" t="s">
        <v>1331</v>
      </c>
      <c r="L407" s="16" t="s">
        <v>1331</v>
      </c>
      <c r="M407" s="16"/>
      <c r="N407" s="2">
        <v>214975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3" t="s">
        <v>159</v>
      </c>
      <c r="AA407" s="11"/>
    </row>
    <row r="408" spans="11:27" ht="11.25">
      <c r="K408" s="14" t="s">
        <v>1332</v>
      </c>
      <c r="L408" s="16" t="s">
        <v>1332</v>
      </c>
      <c r="M408" s="16"/>
      <c r="N408" s="2">
        <v>777597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3" t="s">
        <v>159</v>
      </c>
      <c r="AA408" s="11"/>
    </row>
    <row r="409" spans="11:27" ht="11.25">
      <c r="K409" s="14" t="s">
        <v>1333</v>
      </c>
      <c r="L409" s="16" t="s">
        <v>1333</v>
      </c>
      <c r="M409" s="16"/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3" t="s">
        <v>159</v>
      </c>
      <c r="AA409" s="11"/>
    </row>
    <row r="410" spans="11:27" ht="11.25">
      <c r="K410" s="18" t="s">
        <v>1334</v>
      </c>
      <c r="L410" s="16" t="s">
        <v>1335</v>
      </c>
      <c r="M410" s="16"/>
      <c r="N410" s="2">
        <v>1000</v>
      </c>
      <c r="O410" s="2">
        <v>1000</v>
      </c>
      <c r="P410" s="2">
        <v>1000</v>
      </c>
      <c r="Q410" s="2">
        <v>1000</v>
      </c>
      <c r="R410" s="2">
        <v>1000</v>
      </c>
      <c r="S410" s="2">
        <v>1000</v>
      </c>
      <c r="T410" s="2">
        <v>1000</v>
      </c>
      <c r="U410" s="2">
        <v>1000</v>
      </c>
      <c r="V410" s="2">
        <v>1000</v>
      </c>
      <c r="W410" s="2">
        <v>1000</v>
      </c>
      <c r="X410" s="2">
        <v>1000</v>
      </c>
      <c r="Y410" s="2">
        <v>1000</v>
      </c>
      <c r="Z410" s="3" t="s">
        <v>159</v>
      </c>
      <c r="AA410" s="11"/>
    </row>
    <row r="411" spans="11:27" ht="11.25">
      <c r="K411" s="18" t="s">
        <v>1336</v>
      </c>
      <c r="L411" s="16" t="s">
        <v>1337</v>
      </c>
      <c r="M411" s="16"/>
      <c r="N411" s="2">
        <v>1100</v>
      </c>
      <c r="O411" s="2">
        <v>1100</v>
      </c>
      <c r="P411" s="2">
        <v>1100</v>
      </c>
      <c r="Q411" s="2">
        <v>1100</v>
      </c>
      <c r="R411" s="2">
        <v>1100</v>
      </c>
      <c r="S411" s="2">
        <v>1100</v>
      </c>
      <c r="T411" s="2">
        <v>1100</v>
      </c>
      <c r="U411" s="2">
        <v>1100</v>
      </c>
      <c r="V411" s="2">
        <v>1100</v>
      </c>
      <c r="W411" s="2">
        <v>1100</v>
      </c>
      <c r="X411" s="2">
        <v>1100</v>
      </c>
      <c r="Y411" s="2">
        <v>1100</v>
      </c>
      <c r="Z411" s="3" t="s">
        <v>159</v>
      </c>
      <c r="AA411" s="11"/>
    </row>
    <row r="412" spans="11:27" ht="11.25">
      <c r="K412" s="18" t="s">
        <v>1338</v>
      </c>
      <c r="L412" s="16" t="s">
        <v>1339</v>
      </c>
      <c r="M412" s="16"/>
      <c r="N412" s="2">
        <v>1200</v>
      </c>
      <c r="O412" s="2">
        <v>1200</v>
      </c>
      <c r="P412" s="2">
        <v>1200</v>
      </c>
      <c r="Q412" s="2">
        <v>1200</v>
      </c>
      <c r="R412" s="2">
        <v>1200</v>
      </c>
      <c r="S412" s="2">
        <v>1200</v>
      </c>
      <c r="T412" s="2">
        <v>1200</v>
      </c>
      <c r="U412" s="2">
        <v>1200</v>
      </c>
      <c r="V412" s="2">
        <v>1200</v>
      </c>
      <c r="W412" s="2">
        <v>1200</v>
      </c>
      <c r="X412" s="2">
        <v>1200</v>
      </c>
      <c r="Y412" s="2">
        <v>1200</v>
      </c>
      <c r="Z412" s="3" t="s">
        <v>159</v>
      </c>
      <c r="AA412" s="11"/>
    </row>
    <row r="413" spans="11:27" ht="11.25">
      <c r="K413" s="18" t="s">
        <v>1340</v>
      </c>
      <c r="L413" s="16" t="s">
        <v>1341</v>
      </c>
      <c r="M413" s="16"/>
      <c r="N413" s="2">
        <v>1300</v>
      </c>
      <c r="O413" s="2">
        <v>1300</v>
      </c>
      <c r="P413" s="2">
        <v>1300</v>
      </c>
      <c r="Q413" s="2">
        <v>1300</v>
      </c>
      <c r="R413" s="2">
        <v>1300</v>
      </c>
      <c r="S413" s="2">
        <v>1300</v>
      </c>
      <c r="T413" s="2">
        <v>1300</v>
      </c>
      <c r="U413" s="2">
        <v>1300</v>
      </c>
      <c r="V413" s="2">
        <v>1300</v>
      </c>
      <c r="W413" s="2">
        <v>1300</v>
      </c>
      <c r="X413" s="2">
        <v>1300</v>
      </c>
      <c r="Y413" s="2">
        <v>1300</v>
      </c>
      <c r="Z413" s="3" t="s">
        <v>159</v>
      </c>
      <c r="AA413" s="11"/>
    </row>
    <row r="414" spans="11:27" ht="11.25">
      <c r="K414" s="14"/>
      <c r="L414" s="15" t="s">
        <v>1342</v>
      </c>
      <c r="M414" s="1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"/>
      <c r="AA414" s="11"/>
    </row>
    <row r="415" spans="11:27" ht="11.25">
      <c r="K415" s="14"/>
      <c r="L415" s="19" t="s">
        <v>1343</v>
      </c>
      <c r="M415" s="1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"/>
      <c r="AA415" s="11"/>
    </row>
    <row r="416" spans="11:27" ht="11.25">
      <c r="K416" s="20" t="s">
        <v>1344</v>
      </c>
      <c r="L416" s="25" t="s">
        <v>1176</v>
      </c>
      <c r="M416" s="25"/>
      <c r="N416" s="21">
        <v>0.34</v>
      </c>
      <c r="O416" s="21">
        <v>0.34</v>
      </c>
      <c r="P416" s="21">
        <v>0.34</v>
      </c>
      <c r="Q416" s="21">
        <v>0.34</v>
      </c>
      <c r="R416" s="21">
        <v>0.34</v>
      </c>
      <c r="S416" s="21">
        <v>0.34</v>
      </c>
      <c r="T416" s="21">
        <v>0.34</v>
      </c>
      <c r="U416" s="21">
        <v>0.34</v>
      </c>
      <c r="V416" s="21">
        <v>0.34</v>
      </c>
      <c r="W416" s="21">
        <v>0.34</v>
      </c>
      <c r="X416" s="21">
        <v>0.34</v>
      </c>
      <c r="Y416" s="21">
        <v>0.34</v>
      </c>
      <c r="Z416" s="3"/>
      <c r="AA416" s="11"/>
    </row>
    <row r="417" spans="11:27" ht="11.25">
      <c r="K417" s="20" t="s">
        <v>1345</v>
      </c>
      <c r="L417" s="25" t="s">
        <v>311</v>
      </c>
      <c r="M417" s="25"/>
      <c r="N417" s="21">
        <v>0.51</v>
      </c>
      <c r="O417" s="21">
        <v>0.51</v>
      </c>
      <c r="P417" s="21">
        <v>0.51</v>
      </c>
      <c r="Q417" s="21">
        <v>0.51</v>
      </c>
      <c r="R417" s="21">
        <v>0.51</v>
      </c>
      <c r="S417" s="21">
        <v>0.51</v>
      </c>
      <c r="T417" s="21">
        <v>0.51</v>
      </c>
      <c r="U417" s="21">
        <v>0.51</v>
      </c>
      <c r="V417" s="21">
        <v>0.51</v>
      </c>
      <c r="W417" s="21">
        <v>0.51</v>
      </c>
      <c r="X417" s="21">
        <v>0.51</v>
      </c>
      <c r="Y417" s="21">
        <v>0.51</v>
      </c>
      <c r="Z417" s="3"/>
      <c r="AA417" s="11"/>
    </row>
    <row r="418" spans="11:27" ht="11.25">
      <c r="K418" s="20" t="s">
        <v>1346</v>
      </c>
      <c r="L418" s="25" t="s">
        <v>649</v>
      </c>
      <c r="M418" s="25"/>
      <c r="N418" s="21">
        <v>0.15</v>
      </c>
      <c r="O418" s="21">
        <v>0.15</v>
      </c>
      <c r="P418" s="21">
        <v>0.15</v>
      </c>
      <c r="Q418" s="21">
        <v>0.15</v>
      </c>
      <c r="R418" s="21">
        <v>0.15</v>
      </c>
      <c r="S418" s="21">
        <v>0.15</v>
      </c>
      <c r="T418" s="21">
        <v>0.15</v>
      </c>
      <c r="U418" s="21">
        <v>0.15</v>
      </c>
      <c r="V418" s="21">
        <v>0.15</v>
      </c>
      <c r="W418" s="21">
        <v>0.15</v>
      </c>
      <c r="X418" s="21">
        <v>0.15</v>
      </c>
      <c r="Y418" s="21">
        <v>0.15</v>
      </c>
      <c r="Z418" s="3"/>
      <c r="AA418" s="11"/>
    </row>
    <row r="419" spans="11:27" ht="11.25">
      <c r="K419" s="20" t="s">
        <v>1347</v>
      </c>
      <c r="L419" s="25" t="s">
        <v>157</v>
      </c>
      <c r="M419" s="25"/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3"/>
      <c r="AA419" s="11"/>
    </row>
    <row r="420" spans="11:27" ht="11.25">
      <c r="K420" s="20" t="s">
        <v>1348</v>
      </c>
      <c r="L420" s="25" t="s">
        <v>510</v>
      </c>
      <c r="M420" s="25"/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3"/>
      <c r="AA420" s="11"/>
    </row>
    <row r="421" spans="11:27" ht="11.25">
      <c r="K421" s="20" t="s">
        <v>1349</v>
      </c>
      <c r="L421" s="25" t="s">
        <v>872</v>
      </c>
      <c r="M421" s="25"/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3"/>
      <c r="AA421" s="11"/>
    </row>
    <row r="422" spans="11:27" ht="11.25">
      <c r="K422" s="20"/>
      <c r="L422" s="19" t="s">
        <v>1350</v>
      </c>
      <c r="M422" s="19"/>
      <c r="N422" s="2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"/>
      <c r="AA422" s="11"/>
    </row>
    <row r="423" spans="11:27" ht="11.25">
      <c r="K423" s="14" t="s">
        <v>1351</v>
      </c>
      <c r="L423" s="25" t="s">
        <v>1176</v>
      </c>
      <c r="M423" s="25"/>
      <c r="N423" s="21">
        <v>0.38922</v>
      </c>
      <c r="O423" s="21">
        <v>0.38922</v>
      </c>
      <c r="P423" s="21">
        <v>0.38922</v>
      </c>
      <c r="Q423" s="21">
        <v>0.38922</v>
      </c>
      <c r="R423" s="21">
        <v>0.38922</v>
      </c>
      <c r="S423" s="21">
        <v>0.38922</v>
      </c>
      <c r="T423" s="21">
        <v>0.38922</v>
      </c>
      <c r="U423" s="21">
        <v>0.38922</v>
      </c>
      <c r="V423" s="21">
        <v>0.38922</v>
      </c>
      <c r="W423" s="21">
        <v>0.38922</v>
      </c>
      <c r="X423" s="21">
        <v>0.38922</v>
      </c>
      <c r="Y423" s="21">
        <v>0.38922</v>
      </c>
      <c r="Z423" s="3"/>
      <c r="AA423" s="11"/>
    </row>
    <row r="424" spans="11:27" ht="11.25">
      <c r="K424" s="14" t="s">
        <v>1352</v>
      </c>
      <c r="L424" s="25" t="s">
        <v>311</v>
      </c>
      <c r="M424" s="25"/>
      <c r="N424" s="21">
        <v>0.38142</v>
      </c>
      <c r="O424" s="21">
        <v>0.38142</v>
      </c>
      <c r="P424" s="21">
        <v>0.38142</v>
      </c>
      <c r="Q424" s="21">
        <v>0.38142</v>
      </c>
      <c r="R424" s="21">
        <v>0.38142</v>
      </c>
      <c r="S424" s="21">
        <v>0.38142</v>
      </c>
      <c r="T424" s="21">
        <v>0.38142</v>
      </c>
      <c r="U424" s="21">
        <v>0.38142</v>
      </c>
      <c r="V424" s="21">
        <v>0.38142</v>
      </c>
      <c r="W424" s="21">
        <v>0.38142</v>
      </c>
      <c r="X424" s="21">
        <v>0.38142</v>
      </c>
      <c r="Y424" s="21">
        <v>0.38142</v>
      </c>
      <c r="Z424" s="3"/>
      <c r="AA424" s="11"/>
    </row>
    <row r="425" spans="11:27" ht="11.25">
      <c r="K425" s="14" t="s">
        <v>1353</v>
      </c>
      <c r="L425" s="25" t="s">
        <v>649</v>
      </c>
      <c r="M425" s="25"/>
      <c r="N425" s="21">
        <v>0.00936</v>
      </c>
      <c r="O425" s="21">
        <v>0.00936</v>
      </c>
      <c r="P425" s="21">
        <v>0.00936</v>
      </c>
      <c r="Q425" s="21">
        <v>0.00936</v>
      </c>
      <c r="R425" s="21">
        <v>0.00936</v>
      </c>
      <c r="S425" s="21">
        <v>0.00936</v>
      </c>
      <c r="T425" s="21">
        <v>0.00936</v>
      </c>
      <c r="U425" s="21">
        <v>0.00936</v>
      </c>
      <c r="V425" s="21">
        <v>0.00936</v>
      </c>
      <c r="W425" s="21">
        <v>0.00936</v>
      </c>
      <c r="X425" s="21">
        <v>0.00936</v>
      </c>
      <c r="Y425" s="21">
        <v>0.00936</v>
      </c>
      <c r="Z425" s="3"/>
      <c r="AA425" s="11"/>
    </row>
    <row r="426" spans="11:27" ht="11.25">
      <c r="K426" s="14" t="s">
        <v>1354</v>
      </c>
      <c r="L426" s="25" t="s">
        <v>157</v>
      </c>
      <c r="M426" s="25"/>
      <c r="N426" s="21">
        <v>0.07</v>
      </c>
      <c r="O426" s="21">
        <v>0.07</v>
      </c>
      <c r="P426" s="21">
        <v>0.07</v>
      </c>
      <c r="Q426" s="21">
        <v>0.07</v>
      </c>
      <c r="R426" s="21">
        <v>0.07</v>
      </c>
      <c r="S426" s="21">
        <v>0.07</v>
      </c>
      <c r="T426" s="21">
        <v>0.07</v>
      </c>
      <c r="U426" s="21">
        <v>0.07</v>
      </c>
      <c r="V426" s="21">
        <v>0.07</v>
      </c>
      <c r="W426" s="21">
        <v>0.07</v>
      </c>
      <c r="X426" s="21">
        <v>0.07</v>
      </c>
      <c r="Y426" s="21">
        <v>0.07</v>
      </c>
      <c r="Z426" s="3"/>
      <c r="AA426" s="11"/>
    </row>
    <row r="427" spans="11:27" ht="11.25">
      <c r="K427" s="14" t="s">
        <v>1355</v>
      </c>
      <c r="L427" s="25" t="s">
        <v>510</v>
      </c>
      <c r="M427" s="25"/>
      <c r="N427" s="21">
        <v>0.12</v>
      </c>
      <c r="O427" s="21">
        <v>0.12</v>
      </c>
      <c r="P427" s="21">
        <v>0.12</v>
      </c>
      <c r="Q427" s="21">
        <v>0.12</v>
      </c>
      <c r="R427" s="21">
        <v>0.12</v>
      </c>
      <c r="S427" s="21">
        <v>0.12</v>
      </c>
      <c r="T427" s="21">
        <v>0.12</v>
      </c>
      <c r="U427" s="21">
        <v>0.12</v>
      </c>
      <c r="V427" s="21">
        <v>0.12</v>
      </c>
      <c r="W427" s="21">
        <v>0.12</v>
      </c>
      <c r="X427" s="21">
        <v>0.12</v>
      </c>
      <c r="Y427" s="21">
        <v>0.12</v>
      </c>
      <c r="Z427" s="3"/>
      <c r="AA427" s="11"/>
    </row>
    <row r="428" spans="11:27" ht="11.25">
      <c r="K428" s="14" t="s">
        <v>1356</v>
      </c>
      <c r="L428" s="25" t="s">
        <v>872</v>
      </c>
      <c r="M428" s="25"/>
      <c r="N428" s="21">
        <v>0.03</v>
      </c>
      <c r="O428" s="21">
        <v>0.03</v>
      </c>
      <c r="P428" s="21">
        <v>0.03</v>
      </c>
      <c r="Q428" s="21">
        <v>0.03</v>
      </c>
      <c r="R428" s="21">
        <v>0.03</v>
      </c>
      <c r="S428" s="21">
        <v>0.03</v>
      </c>
      <c r="T428" s="21">
        <v>0.03</v>
      </c>
      <c r="U428" s="21">
        <v>0.03</v>
      </c>
      <c r="V428" s="21">
        <v>0.03</v>
      </c>
      <c r="W428" s="21">
        <v>0.03</v>
      </c>
      <c r="X428" s="21">
        <v>0.03</v>
      </c>
      <c r="Y428" s="21">
        <v>0.03</v>
      </c>
      <c r="Z428" s="3"/>
      <c r="AA428" s="11"/>
    </row>
    <row r="429" spans="11:27" ht="11.25">
      <c r="K429" s="20"/>
      <c r="L429" s="22" t="s">
        <v>1357</v>
      </c>
      <c r="M429" s="22"/>
      <c r="N429" s="2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"/>
      <c r="AA429" s="11"/>
    </row>
    <row r="430" spans="11:27" ht="11.25">
      <c r="K430" s="14" t="s">
        <v>1358</v>
      </c>
      <c r="L430" s="25" t="s">
        <v>1176</v>
      </c>
      <c r="M430" s="25"/>
      <c r="N430" s="21">
        <v>0.21691999999999997</v>
      </c>
      <c r="O430" s="21">
        <v>0.21691999999999997</v>
      </c>
      <c r="P430" s="21">
        <v>0.21691999999999997</v>
      </c>
      <c r="Q430" s="21">
        <v>0.21691999999999997</v>
      </c>
      <c r="R430" s="21">
        <v>0.21691999999999997</v>
      </c>
      <c r="S430" s="21">
        <v>0.21691999999999997</v>
      </c>
      <c r="T430" s="21">
        <v>0.21691999999999997</v>
      </c>
      <c r="U430" s="21">
        <v>0.21691999999999997</v>
      </c>
      <c r="V430" s="21">
        <v>0.21691999999999997</v>
      </c>
      <c r="W430" s="21">
        <v>0.21691999999999997</v>
      </c>
      <c r="X430" s="21">
        <v>0.21691999999999997</v>
      </c>
      <c r="Y430" s="21">
        <v>0.21691999999999997</v>
      </c>
      <c r="Z430" s="3"/>
      <c r="AA430" s="11"/>
    </row>
    <row r="431" spans="11:27" ht="11.25">
      <c r="K431" s="14" t="s">
        <v>1359</v>
      </c>
      <c r="L431" s="25" t="s">
        <v>311</v>
      </c>
      <c r="M431" s="25"/>
      <c r="N431" s="21">
        <v>0.21402</v>
      </c>
      <c r="O431" s="21">
        <v>0.21402</v>
      </c>
      <c r="P431" s="21">
        <v>0.21402</v>
      </c>
      <c r="Q431" s="21">
        <v>0.21402</v>
      </c>
      <c r="R431" s="21">
        <v>0.21402</v>
      </c>
      <c r="S431" s="21">
        <v>0.21402</v>
      </c>
      <c r="T431" s="21">
        <v>0.21402</v>
      </c>
      <c r="U431" s="21">
        <v>0.21402</v>
      </c>
      <c r="V431" s="21">
        <v>0.21402</v>
      </c>
      <c r="W431" s="21">
        <v>0.21402</v>
      </c>
      <c r="X431" s="21">
        <v>0.21402</v>
      </c>
      <c r="Y431" s="21">
        <v>0.21402</v>
      </c>
      <c r="Z431" s="3"/>
      <c r="AA431" s="11"/>
    </row>
    <row r="432" spans="11:27" ht="11.25">
      <c r="K432" s="14" t="s">
        <v>1360</v>
      </c>
      <c r="L432" s="25" t="s">
        <v>649</v>
      </c>
      <c r="M432" s="25"/>
      <c r="N432" s="21">
        <v>0.14906</v>
      </c>
      <c r="O432" s="21">
        <v>0.14906</v>
      </c>
      <c r="P432" s="21">
        <v>0.14906</v>
      </c>
      <c r="Q432" s="21">
        <v>0.14906</v>
      </c>
      <c r="R432" s="21">
        <v>0.14906</v>
      </c>
      <c r="S432" s="21">
        <v>0.14906</v>
      </c>
      <c r="T432" s="21">
        <v>0.14906</v>
      </c>
      <c r="U432" s="21">
        <v>0.14906</v>
      </c>
      <c r="V432" s="21">
        <v>0.14906</v>
      </c>
      <c r="W432" s="21">
        <v>0.14906</v>
      </c>
      <c r="X432" s="21">
        <v>0.14906</v>
      </c>
      <c r="Y432" s="21">
        <v>0.14906</v>
      </c>
      <c r="Z432" s="3"/>
      <c r="AA432" s="11"/>
    </row>
    <row r="433" spans="11:27" ht="11.25">
      <c r="K433" s="14" t="s">
        <v>1361</v>
      </c>
      <c r="L433" s="25" t="s">
        <v>157</v>
      </c>
      <c r="M433" s="25"/>
      <c r="N433" s="21">
        <v>0.16</v>
      </c>
      <c r="O433" s="21">
        <v>0.16</v>
      </c>
      <c r="P433" s="21">
        <v>0.16</v>
      </c>
      <c r="Q433" s="21">
        <v>0.16</v>
      </c>
      <c r="R433" s="21">
        <v>0.16</v>
      </c>
      <c r="S433" s="21">
        <v>0.16</v>
      </c>
      <c r="T433" s="21">
        <v>0.16</v>
      </c>
      <c r="U433" s="21">
        <v>0.16</v>
      </c>
      <c r="V433" s="21">
        <v>0.16</v>
      </c>
      <c r="W433" s="21">
        <v>0.16</v>
      </c>
      <c r="X433" s="21">
        <v>0.16</v>
      </c>
      <c r="Y433" s="21">
        <v>0.16</v>
      </c>
      <c r="Z433" s="3"/>
      <c r="AA433" s="11"/>
    </row>
    <row r="434" spans="11:27" ht="11.25">
      <c r="K434" s="14" t="s">
        <v>1362</v>
      </c>
      <c r="L434" s="25" t="s">
        <v>510</v>
      </c>
      <c r="M434" s="25"/>
      <c r="N434" s="21">
        <v>0.22</v>
      </c>
      <c r="O434" s="21">
        <v>0.22</v>
      </c>
      <c r="P434" s="21">
        <v>0.22</v>
      </c>
      <c r="Q434" s="21">
        <v>0.22</v>
      </c>
      <c r="R434" s="21">
        <v>0.22</v>
      </c>
      <c r="S434" s="21">
        <v>0.22</v>
      </c>
      <c r="T434" s="21">
        <v>0.22</v>
      </c>
      <c r="U434" s="21">
        <v>0.22</v>
      </c>
      <c r="V434" s="21">
        <v>0.22</v>
      </c>
      <c r="W434" s="21">
        <v>0.22</v>
      </c>
      <c r="X434" s="21">
        <v>0.22</v>
      </c>
      <c r="Y434" s="21">
        <v>0.22</v>
      </c>
      <c r="Z434" s="3"/>
      <c r="AA434" s="11"/>
    </row>
    <row r="435" spans="11:27" ht="11.25">
      <c r="K435" s="14" t="s">
        <v>1363</v>
      </c>
      <c r="L435" s="25" t="s">
        <v>872</v>
      </c>
      <c r="M435" s="25"/>
      <c r="N435" s="21">
        <v>0.04</v>
      </c>
      <c r="O435" s="21">
        <v>0.04</v>
      </c>
      <c r="P435" s="21">
        <v>0.04</v>
      </c>
      <c r="Q435" s="21">
        <v>0.04</v>
      </c>
      <c r="R435" s="21">
        <v>0.04</v>
      </c>
      <c r="S435" s="21">
        <v>0.04</v>
      </c>
      <c r="T435" s="21">
        <v>0.04</v>
      </c>
      <c r="U435" s="21">
        <v>0.04</v>
      </c>
      <c r="V435" s="21">
        <v>0.04</v>
      </c>
      <c r="W435" s="21">
        <v>0.04</v>
      </c>
      <c r="X435" s="21">
        <v>0.04</v>
      </c>
      <c r="Y435" s="21">
        <v>0.04</v>
      </c>
      <c r="Z435" s="3"/>
      <c r="AA435" s="11"/>
    </row>
    <row r="436" spans="11:27" ht="11.25">
      <c r="K436" s="20"/>
      <c r="L436" s="22" t="s">
        <v>1364</v>
      </c>
      <c r="M436" s="22"/>
      <c r="N436" s="2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"/>
      <c r="AA436" s="11"/>
    </row>
    <row r="437" spans="11:27" ht="11.25">
      <c r="K437" s="14" t="s">
        <v>1365</v>
      </c>
      <c r="L437" s="25" t="s">
        <v>1176</v>
      </c>
      <c r="M437" s="25"/>
      <c r="N437" s="21">
        <v>0.22365</v>
      </c>
      <c r="O437" s="21">
        <v>0.22365</v>
      </c>
      <c r="P437" s="21">
        <v>0.22365</v>
      </c>
      <c r="Q437" s="21">
        <v>0.22365</v>
      </c>
      <c r="R437" s="21">
        <v>0.22365</v>
      </c>
      <c r="S437" s="21">
        <v>0.22365</v>
      </c>
      <c r="T437" s="21">
        <v>0.22365</v>
      </c>
      <c r="U437" s="21">
        <v>0.22365</v>
      </c>
      <c r="V437" s="21">
        <v>0.22365</v>
      </c>
      <c r="W437" s="21">
        <v>0.22365</v>
      </c>
      <c r="X437" s="21">
        <v>0.22365</v>
      </c>
      <c r="Y437" s="21">
        <v>0.22365</v>
      </c>
      <c r="Z437" s="3"/>
      <c r="AA437" s="11"/>
    </row>
    <row r="438" spans="11:27" ht="11.25">
      <c r="K438" s="14" t="s">
        <v>1366</v>
      </c>
      <c r="L438" s="25" t="s">
        <v>311</v>
      </c>
      <c r="M438" s="25"/>
      <c r="N438" s="21">
        <v>0.3890799999999999</v>
      </c>
      <c r="O438" s="21">
        <v>0.3890799999999999</v>
      </c>
      <c r="P438" s="21">
        <v>0.3890799999999999</v>
      </c>
      <c r="Q438" s="21">
        <v>0.3890799999999999</v>
      </c>
      <c r="R438" s="21">
        <v>0.3890799999999999</v>
      </c>
      <c r="S438" s="21">
        <v>0.3890799999999999</v>
      </c>
      <c r="T438" s="21">
        <v>0.3890799999999999</v>
      </c>
      <c r="U438" s="21">
        <v>0.3890799999999999</v>
      </c>
      <c r="V438" s="21">
        <v>0.3890799999999999</v>
      </c>
      <c r="W438" s="21">
        <v>0.3890799999999999</v>
      </c>
      <c r="X438" s="21">
        <v>0.3890799999999999</v>
      </c>
      <c r="Y438" s="21">
        <v>0.3890799999999999</v>
      </c>
      <c r="Z438" s="3"/>
      <c r="AA438" s="11"/>
    </row>
    <row r="439" spans="11:27" ht="11.25">
      <c r="K439" s="14" t="s">
        <v>1367</v>
      </c>
      <c r="L439" s="25" t="s">
        <v>649</v>
      </c>
      <c r="M439" s="25"/>
      <c r="N439" s="21">
        <v>0.09726999999999998</v>
      </c>
      <c r="O439" s="21">
        <v>0.09726999999999998</v>
      </c>
      <c r="P439" s="21">
        <v>0.09726999999999998</v>
      </c>
      <c r="Q439" s="21">
        <v>0.09726999999999998</v>
      </c>
      <c r="R439" s="21">
        <v>0.09726999999999998</v>
      </c>
      <c r="S439" s="21">
        <v>0.09726999999999998</v>
      </c>
      <c r="T439" s="21">
        <v>0.09726999999999998</v>
      </c>
      <c r="U439" s="21">
        <v>0.09726999999999998</v>
      </c>
      <c r="V439" s="21">
        <v>0.09726999999999998</v>
      </c>
      <c r="W439" s="21">
        <v>0.09726999999999998</v>
      </c>
      <c r="X439" s="21">
        <v>0.09726999999999998</v>
      </c>
      <c r="Y439" s="21">
        <v>0.09726999999999998</v>
      </c>
      <c r="Z439" s="3"/>
      <c r="AA439" s="11"/>
    </row>
    <row r="440" spans="11:27" ht="11.25">
      <c r="K440" s="14" t="s">
        <v>1368</v>
      </c>
      <c r="L440" s="25" t="s">
        <v>157</v>
      </c>
      <c r="M440" s="25"/>
      <c r="N440" s="21">
        <v>0.04</v>
      </c>
      <c r="O440" s="21">
        <v>0.04</v>
      </c>
      <c r="P440" s="21">
        <v>0.04</v>
      </c>
      <c r="Q440" s="21">
        <v>0.04</v>
      </c>
      <c r="R440" s="21">
        <v>0.04</v>
      </c>
      <c r="S440" s="21">
        <v>0.04</v>
      </c>
      <c r="T440" s="21">
        <v>0.04</v>
      </c>
      <c r="U440" s="21">
        <v>0.04</v>
      </c>
      <c r="V440" s="21">
        <v>0.04</v>
      </c>
      <c r="W440" s="21">
        <v>0.04</v>
      </c>
      <c r="X440" s="21">
        <v>0.04</v>
      </c>
      <c r="Y440" s="21">
        <v>0.04</v>
      </c>
      <c r="Z440" s="3"/>
      <c r="AA440" s="11"/>
    </row>
    <row r="441" spans="11:27" ht="11.25">
      <c r="K441" s="14" t="s">
        <v>1369</v>
      </c>
      <c r="L441" s="25" t="s">
        <v>510</v>
      </c>
      <c r="M441" s="25"/>
      <c r="N441" s="21">
        <v>0.2</v>
      </c>
      <c r="O441" s="21">
        <v>0.2</v>
      </c>
      <c r="P441" s="21">
        <v>0.2</v>
      </c>
      <c r="Q441" s="21">
        <v>0.2</v>
      </c>
      <c r="R441" s="21">
        <v>0.2</v>
      </c>
      <c r="S441" s="21">
        <v>0.2</v>
      </c>
      <c r="T441" s="21">
        <v>0.2</v>
      </c>
      <c r="U441" s="21">
        <v>0.2</v>
      </c>
      <c r="V441" s="21">
        <v>0.2</v>
      </c>
      <c r="W441" s="21">
        <v>0.2</v>
      </c>
      <c r="X441" s="21">
        <v>0.2</v>
      </c>
      <c r="Y441" s="21">
        <v>0.2</v>
      </c>
      <c r="Z441" s="3"/>
      <c r="AA441" s="11"/>
    </row>
    <row r="442" spans="11:27" ht="11.25">
      <c r="K442" s="14" t="s">
        <v>1370</v>
      </c>
      <c r="L442" s="25" t="s">
        <v>872</v>
      </c>
      <c r="M442" s="25"/>
      <c r="N442" s="21">
        <v>0.05</v>
      </c>
      <c r="O442" s="21">
        <v>0.05</v>
      </c>
      <c r="P442" s="21">
        <v>0.05</v>
      </c>
      <c r="Q442" s="21">
        <v>0.05</v>
      </c>
      <c r="R442" s="21">
        <v>0.05</v>
      </c>
      <c r="S442" s="21">
        <v>0.05</v>
      </c>
      <c r="T442" s="21">
        <v>0.05</v>
      </c>
      <c r="U442" s="21">
        <v>0.05</v>
      </c>
      <c r="V442" s="21">
        <v>0.05</v>
      </c>
      <c r="W442" s="21">
        <v>0.05</v>
      </c>
      <c r="X442" s="21">
        <v>0.05</v>
      </c>
      <c r="Y442" s="21">
        <v>0.05</v>
      </c>
      <c r="Z442" s="3"/>
      <c r="AA442" s="11"/>
    </row>
    <row r="443" spans="11:27" ht="11.25">
      <c r="K443" s="20"/>
      <c r="L443" s="22" t="s">
        <v>1371</v>
      </c>
      <c r="M443" s="22"/>
      <c r="N443" s="2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"/>
      <c r="AA443" s="11"/>
    </row>
    <row r="444" spans="11:27" ht="11.25">
      <c r="K444" s="14" t="s">
        <v>1372</v>
      </c>
      <c r="L444" s="25" t="s">
        <v>1176</v>
      </c>
      <c r="M444" s="25"/>
      <c r="N444" s="21">
        <v>0.273</v>
      </c>
      <c r="O444" s="21">
        <v>0.273</v>
      </c>
      <c r="P444" s="21">
        <v>0.273</v>
      </c>
      <c r="Q444" s="21">
        <v>0.273</v>
      </c>
      <c r="R444" s="21">
        <v>0.273</v>
      </c>
      <c r="S444" s="21">
        <v>0.273</v>
      </c>
      <c r="T444" s="21">
        <v>0.273</v>
      </c>
      <c r="U444" s="21">
        <v>0.273</v>
      </c>
      <c r="V444" s="21">
        <v>0.273</v>
      </c>
      <c r="W444" s="21">
        <v>0.273</v>
      </c>
      <c r="X444" s="21">
        <v>0.273</v>
      </c>
      <c r="Y444" s="21">
        <v>0.273</v>
      </c>
      <c r="Z444" s="3"/>
      <c r="AA444" s="11"/>
    </row>
    <row r="445" spans="11:27" ht="11.25">
      <c r="K445" s="14" t="s">
        <v>1373</v>
      </c>
      <c r="L445" s="25" t="s">
        <v>311</v>
      </c>
      <c r="M445" s="25"/>
      <c r="N445" s="21">
        <v>0.29900000000000004</v>
      </c>
      <c r="O445" s="21">
        <v>0.29900000000000004</v>
      </c>
      <c r="P445" s="21">
        <v>0.29900000000000004</v>
      </c>
      <c r="Q445" s="21">
        <v>0.29900000000000004</v>
      </c>
      <c r="R445" s="21">
        <v>0.29900000000000004</v>
      </c>
      <c r="S445" s="21">
        <v>0.29900000000000004</v>
      </c>
      <c r="T445" s="21">
        <v>0.29900000000000004</v>
      </c>
      <c r="U445" s="21">
        <v>0.29900000000000004</v>
      </c>
      <c r="V445" s="21">
        <v>0.29900000000000004</v>
      </c>
      <c r="W445" s="21">
        <v>0.29900000000000004</v>
      </c>
      <c r="X445" s="21">
        <v>0.29900000000000004</v>
      </c>
      <c r="Y445" s="21">
        <v>0.29900000000000004</v>
      </c>
      <c r="Z445" s="3"/>
      <c r="AA445" s="11"/>
    </row>
    <row r="446" spans="11:27" ht="11.25">
      <c r="K446" s="14" t="s">
        <v>1374</v>
      </c>
      <c r="L446" s="25" t="s">
        <v>649</v>
      </c>
      <c r="M446" s="25"/>
      <c r="N446" s="21">
        <v>0.078</v>
      </c>
      <c r="O446" s="21">
        <v>0.078</v>
      </c>
      <c r="P446" s="21">
        <v>0.078</v>
      </c>
      <c r="Q446" s="21">
        <v>0.078</v>
      </c>
      <c r="R446" s="21">
        <v>0.078</v>
      </c>
      <c r="S446" s="21">
        <v>0.078</v>
      </c>
      <c r="T446" s="21">
        <v>0.078</v>
      </c>
      <c r="U446" s="21">
        <v>0.078</v>
      </c>
      <c r="V446" s="21">
        <v>0.078</v>
      </c>
      <c r="W446" s="21">
        <v>0.078</v>
      </c>
      <c r="X446" s="21">
        <v>0.078</v>
      </c>
      <c r="Y446" s="21">
        <v>0.078</v>
      </c>
      <c r="Z446" s="3"/>
      <c r="AA446" s="11"/>
    </row>
    <row r="447" spans="11:27" ht="11.25">
      <c r="K447" s="14" t="s">
        <v>1375</v>
      </c>
      <c r="L447" s="25" t="s">
        <v>157</v>
      </c>
      <c r="M447" s="25"/>
      <c r="N447" s="21">
        <v>0.35</v>
      </c>
      <c r="O447" s="21">
        <v>0.35</v>
      </c>
      <c r="P447" s="21">
        <v>0.35</v>
      </c>
      <c r="Q447" s="21">
        <v>0.35</v>
      </c>
      <c r="R447" s="21">
        <v>0.35</v>
      </c>
      <c r="S447" s="21">
        <v>0.35</v>
      </c>
      <c r="T447" s="21">
        <v>0.35</v>
      </c>
      <c r="U447" s="21">
        <v>0.35</v>
      </c>
      <c r="V447" s="21">
        <v>0.35</v>
      </c>
      <c r="W447" s="21">
        <v>0.35</v>
      </c>
      <c r="X447" s="21">
        <v>0.35</v>
      </c>
      <c r="Y447" s="21">
        <v>0.35</v>
      </c>
      <c r="Z447" s="3"/>
      <c r="AA447" s="11"/>
    </row>
    <row r="448" spans="11:27" ht="11.25">
      <c r="K448" s="14" t="s">
        <v>1376</v>
      </c>
      <c r="L448" s="25" t="s">
        <v>510</v>
      </c>
      <c r="M448" s="25"/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3"/>
      <c r="AA448" s="11"/>
    </row>
    <row r="449" spans="11:27" ht="11.25">
      <c r="K449" s="14" t="s">
        <v>1377</v>
      </c>
      <c r="L449" s="25" t="s">
        <v>872</v>
      </c>
      <c r="M449" s="25"/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3"/>
      <c r="AA449" s="11"/>
    </row>
    <row r="450" spans="11:27" ht="11.25">
      <c r="K450" s="20"/>
      <c r="L450" s="22" t="s">
        <v>1378</v>
      </c>
      <c r="M450" s="22"/>
      <c r="N450" s="2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"/>
      <c r="AA450" s="11"/>
    </row>
    <row r="451" spans="11:27" ht="11.25">
      <c r="K451" s="14" t="s">
        <v>1379</v>
      </c>
      <c r="L451" s="25" t="s">
        <v>1176</v>
      </c>
      <c r="M451" s="25"/>
      <c r="N451" s="21">
        <v>0.3</v>
      </c>
      <c r="O451" s="21">
        <v>0.3</v>
      </c>
      <c r="P451" s="21">
        <v>0.3</v>
      </c>
      <c r="Q451" s="21">
        <v>0.3</v>
      </c>
      <c r="R451" s="21">
        <v>0.3</v>
      </c>
      <c r="S451" s="21">
        <v>0.3</v>
      </c>
      <c r="T451" s="21">
        <v>0.3</v>
      </c>
      <c r="U451" s="21">
        <v>0.3</v>
      </c>
      <c r="V451" s="21">
        <v>0.3</v>
      </c>
      <c r="W451" s="21">
        <v>0.3</v>
      </c>
      <c r="X451" s="21">
        <v>0.3</v>
      </c>
      <c r="Y451" s="21">
        <v>0.3</v>
      </c>
      <c r="Z451" s="3"/>
      <c r="AA451" s="11"/>
    </row>
    <row r="452" spans="11:27" ht="11.25">
      <c r="K452" s="14" t="s">
        <v>1380</v>
      </c>
      <c r="L452" s="25" t="s">
        <v>311</v>
      </c>
      <c r="M452" s="25"/>
      <c r="N452" s="21">
        <v>0.3</v>
      </c>
      <c r="O452" s="21">
        <v>0.3</v>
      </c>
      <c r="P452" s="21">
        <v>0.3</v>
      </c>
      <c r="Q452" s="21">
        <v>0.3</v>
      </c>
      <c r="R452" s="21">
        <v>0.3</v>
      </c>
      <c r="S452" s="21">
        <v>0.3</v>
      </c>
      <c r="T452" s="21">
        <v>0.3</v>
      </c>
      <c r="U452" s="21">
        <v>0.3</v>
      </c>
      <c r="V452" s="21">
        <v>0.3</v>
      </c>
      <c r="W452" s="21">
        <v>0.3</v>
      </c>
      <c r="X452" s="21">
        <v>0.3</v>
      </c>
      <c r="Y452" s="21">
        <v>0.3</v>
      </c>
      <c r="Z452" s="3"/>
      <c r="AA452" s="11"/>
    </row>
    <row r="453" spans="11:27" ht="11.25">
      <c r="K453" s="14" t="s">
        <v>1381</v>
      </c>
      <c r="L453" s="25" t="s">
        <v>649</v>
      </c>
      <c r="M453" s="25"/>
      <c r="N453" s="21">
        <v>0.14</v>
      </c>
      <c r="O453" s="21">
        <v>0.14</v>
      </c>
      <c r="P453" s="21">
        <v>0.14</v>
      </c>
      <c r="Q453" s="21">
        <v>0.14</v>
      </c>
      <c r="R453" s="21">
        <v>0.14</v>
      </c>
      <c r="S453" s="21">
        <v>0.14</v>
      </c>
      <c r="T453" s="21">
        <v>0.14</v>
      </c>
      <c r="U453" s="21">
        <v>0.14</v>
      </c>
      <c r="V453" s="21">
        <v>0.14</v>
      </c>
      <c r="W453" s="21">
        <v>0.14</v>
      </c>
      <c r="X453" s="21">
        <v>0.14</v>
      </c>
      <c r="Y453" s="21">
        <v>0.14</v>
      </c>
      <c r="Z453" s="3"/>
      <c r="AA453" s="11"/>
    </row>
    <row r="454" spans="11:27" ht="11.25">
      <c r="K454" s="14" t="s">
        <v>1382</v>
      </c>
      <c r="L454" s="25" t="s">
        <v>157</v>
      </c>
      <c r="M454" s="25"/>
      <c r="N454" s="21">
        <v>0.1</v>
      </c>
      <c r="O454" s="21">
        <v>0.1</v>
      </c>
      <c r="P454" s="21">
        <v>0.1</v>
      </c>
      <c r="Q454" s="21">
        <v>0.1</v>
      </c>
      <c r="R454" s="21">
        <v>0.1</v>
      </c>
      <c r="S454" s="21">
        <v>0.1</v>
      </c>
      <c r="T454" s="21">
        <v>0.1</v>
      </c>
      <c r="U454" s="21">
        <v>0.1</v>
      </c>
      <c r="V454" s="21">
        <v>0.1</v>
      </c>
      <c r="W454" s="21">
        <v>0.1</v>
      </c>
      <c r="X454" s="21">
        <v>0.1</v>
      </c>
      <c r="Y454" s="21">
        <v>0.1</v>
      </c>
      <c r="Z454" s="3"/>
      <c r="AA454" s="11"/>
    </row>
    <row r="455" spans="11:27" ht="11.25">
      <c r="K455" s="14" t="s">
        <v>1383</v>
      </c>
      <c r="L455" s="25" t="s">
        <v>510</v>
      </c>
      <c r="M455" s="25"/>
      <c r="N455" s="21">
        <v>0.11</v>
      </c>
      <c r="O455" s="21">
        <v>0.11</v>
      </c>
      <c r="P455" s="21">
        <v>0.11</v>
      </c>
      <c r="Q455" s="21">
        <v>0.11</v>
      </c>
      <c r="R455" s="21">
        <v>0.11</v>
      </c>
      <c r="S455" s="21">
        <v>0.11</v>
      </c>
      <c r="T455" s="21">
        <v>0.11</v>
      </c>
      <c r="U455" s="21">
        <v>0.11</v>
      </c>
      <c r="V455" s="21">
        <v>0.11</v>
      </c>
      <c r="W455" s="21">
        <v>0.11</v>
      </c>
      <c r="X455" s="21">
        <v>0.11</v>
      </c>
      <c r="Y455" s="21">
        <v>0.11</v>
      </c>
      <c r="Z455" s="3"/>
      <c r="AA455" s="11"/>
    </row>
    <row r="456" spans="11:27" ht="11.25">
      <c r="K456" s="14" t="s">
        <v>1384</v>
      </c>
      <c r="L456" s="25" t="s">
        <v>872</v>
      </c>
      <c r="M456" s="25"/>
      <c r="N456" s="21">
        <v>0.05</v>
      </c>
      <c r="O456" s="21">
        <v>0.05</v>
      </c>
      <c r="P456" s="21">
        <v>0.05</v>
      </c>
      <c r="Q456" s="21">
        <v>0.05</v>
      </c>
      <c r="R456" s="21">
        <v>0.05</v>
      </c>
      <c r="S456" s="21">
        <v>0.05</v>
      </c>
      <c r="T456" s="21">
        <v>0.05</v>
      </c>
      <c r="U456" s="21">
        <v>0.05</v>
      </c>
      <c r="V456" s="21">
        <v>0.05</v>
      </c>
      <c r="W456" s="21">
        <v>0.05</v>
      </c>
      <c r="X456" s="21">
        <v>0.05</v>
      </c>
      <c r="Y456" s="21">
        <v>0.05</v>
      </c>
      <c r="Z456" s="3"/>
      <c r="AA456" s="11"/>
    </row>
    <row r="457" spans="11:27" ht="11.25">
      <c r="K457" s="20"/>
      <c r="L457" s="22" t="s">
        <v>511</v>
      </c>
      <c r="M457" s="22"/>
      <c r="N457" s="2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"/>
      <c r="AA457" s="11"/>
    </row>
    <row r="458" spans="11:27" ht="11.25">
      <c r="K458" s="14" t="s">
        <v>1385</v>
      </c>
      <c r="L458" s="25" t="s">
        <v>1176</v>
      </c>
      <c r="M458" s="25"/>
      <c r="N458" s="21">
        <v>0.21</v>
      </c>
      <c r="O458" s="21">
        <v>0.21</v>
      </c>
      <c r="P458" s="21">
        <v>0.21</v>
      </c>
      <c r="Q458" s="21">
        <v>0.21</v>
      </c>
      <c r="R458" s="21">
        <v>0.21</v>
      </c>
      <c r="S458" s="21">
        <v>0.21</v>
      </c>
      <c r="T458" s="21">
        <v>0.21</v>
      </c>
      <c r="U458" s="21">
        <v>0.21</v>
      </c>
      <c r="V458" s="21">
        <v>0.21</v>
      </c>
      <c r="W458" s="21">
        <v>0.21</v>
      </c>
      <c r="X458" s="21">
        <v>0.21</v>
      </c>
      <c r="Y458" s="21">
        <v>0.21</v>
      </c>
      <c r="Z458" s="3"/>
      <c r="AA458" s="11"/>
    </row>
    <row r="459" spans="11:27" ht="11.25">
      <c r="K459" s="14" t="s">
        <v>1386</v>
      </c>
      <c r="L459" s="25" t="s">
        <v>311</v>
      </c>
      <c r="M459" s="25"/>
      <c r="N459" s="21">
        <v>0.23</v>
      </c>
      <c r="O459" s="21">
        <v>0.23</v>
      </c>
      <c r="P459" s="21">
        <v>0.23</v>
      </c>
      <c r="Q459" s="21">
        <v>0.23</v>
      </c>
      <c r="R459" s="21">
        <v>0.23</v>
      </c>
      <c r="S459" s="21">
        <v>0.23</v>
      </c>
      <c r="T459" s="21">
        <v>0.23</v>
      </c>
      <c r="U459" s="21">
        <v>0.23</v>
      </c>
      <c r="V459" s="21">
        <v>0.23</v>
      </c>
      <c r="W459" s="21">
        <v>0.23</v>
      </c>
      <c r="X459" s="21">
        <v>0.23</v>
      </c>
      <c r="Y459" s="21">
        <v>0.23</v>
      </c>
      <c r="Z459" s="3"/>
      <c r="AA459" s="11"/>
    </row>
    <row r="460" spans="11:27" ht="11.25">
      <c r="K460" s="14" t="s">
        <v>1387</v>
      </c>
      <c r="L460" s="25" t="s">
        <v>649</v>
      </c>
      <c r="M460" s="25"/>
      <c r="N460" s="21">
        <v>0.06</v>
      </c>
      <c r="O460" s="21">
        <v>0.06</v>
      </c>
      <c r="P460" s="21">
        <v>0.06</v>
      </c>
      <c r="Q460" s="21">
        <v>0.06</v>
      </c>
      <c r="R460" s="21">
        <v>0.06</v>
      </c>
      <c r="S460" s="21">
        <v>0.06</v>
      </c>
      <c r="T460" s="21">
        <v>0.06</v>
      </c>
      <c r="U460" s="21">
        <v>0.06</v>
      </c>
      <c r="V460" s="21">
        <v>0.06</v>
      </c>
      <c r="W460" s="21">
        <v>0.06</v>
      </c>
      <c r="X460" s="21">
        <v>0.06</v>
      </c>
      <c r="Y460" s="21">
        <v>0.06</v>
      </c>
      <c r="Z460" s="3"/>
      <c r="AA460" s="11"/>
    </row>
    <row r="461" spans="11:27" ht="11.25">
      <c r="K461" s="14" t="s">
        <v>1388</v>
      </c>
      <c r="L461" s="25" t="s">
        <v>157</v>
      </c>
      <c r="M461" s="25"/>
      <c r="N461" s="21">
        <v>0.5</v>
      </c>
      <c r="O461" s="21">
        <v>0.5</v>
      </c>
      <c r="P461" s="21">
        <v>0.5</v>
      </c>
      <c r="Q461" s="21">
        <v>0.5</v>
      </c>
      <c r="R461" s="21">
        <v>0.5</v>
      </c>
      <c r="S461" s="21">
        <v>0.5</v>
      </c>
      <c r="T461" s="21">
        <v>0.5</v>
      </c>
      <c r="U461" s="21">
        <v>0.5</v>
      </c>
      <c r="V461" s="21">
        <v>0.5</v>
      </c>
      <c r="W461" s="21">
        <v>0.5</v>
      </c>
      <c r="X461" s="21">
        <v>0.5</v>
      </c>
      <c r="Y461" s="21">
        <v>0.5</v>
      </c>
      <c r="Z461" s="3"/>
      <c r="AA461" s="11"/>
    </row>
    <row r="462" spans="11:27" ht="11.25">
      <c r="K462" s="14" t="s">
        <v>1389</v>
      </c>
      <c r="L462" s="25" t="s">
        <v>510</v>
      </c>
      <c r="M462" s="25"/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3"/>
      <c r="AA462" s="11"/>
    </row>
    <row r="463" spans="11:27" ht="11.25">
      <c r="K463" s="14" t="s">
        <v>1390</v>
      </c>
      <c r="L463" s="25" t="s">
        <v>872</v>
      </c>
      <c r="M463" s="25"/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3"/>
      <c r="AA463" s="11"/>
    </row>
    <row r="464" spans="11:27" ht="11.25">
      <c r="K464" s="20"/>
      <c r="L464" s="22" t="s">
        <v>1391</v>
      </c>
      <c r="M464" s="22"/>
      <c r="N464" s="2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"/>
      <c r="AA464" s="11"/>
    </row>
    <row r="465" spans="11:27" ht="11.25">
      <c r="K465" s="14" t="s">
        <v>1392</v>
      </c>
      <c r="L465" s="25" t="s">
        <v>1176</v>
      </c>
      <c r="M465" s="25"/>
      <c r="N465" s="21">
        <v>0.3</v>
      </c>
      <c r="O465" s="21">
        <v>0.3</v>
      </c>
      <c r="P465" s="21">
        <v>0.3</v>
      </c>
      <c r="Q465" s="21">
        <v>0.3</v>
      </c>
      <c r="R465" s="21">
        <v>0.3</v>
      </c>
      <c r="S465" s="21">
        <v>0.3</v>
      </c>
      <c r="T465" s="21">
        <v>0.3</v>
      </c>
      <c r="U465" s="21">
        <v>0.3</v>
      </c>
      <c r="V465" s="21">
        <v>0.3</v>
      </c>
      <c r="W465" s="21">
        <v>0.3</v>
      </c>
      <c r="X465" s="21">
        <v>0.3</v>
      </c>
      <c r="Y465" s="21">
        <v>0.3</v>
      </c>
      <c r="Z465" s="3"/>
      <c r="AA465" s="11"/>
    </row>
    <row r="466" spans="11:27" ht="11.25">
      <c r="K466" s="14" t="s">
        <v>1393</v>
      </c>
      <c r="L466" s="25" t="s">
        <v>311</v>
      </c>
      <c r="M466" s="25"/>
      <c r="N466" s="21">
        <v>0.3</v>
      </c>
      <c r="O466" s="21">
        <v>0.3</v>
      </c>
      <c r="P466" s="21">
        <v>0.3</v>
      </c>
      <c r="Q466" s="21">
        <v>0.3</v>
      </c>
      <c r="R466" s="21">
        <v>0.3</v>
      </c>
      <c r="S466" s="21">
        <v>0.3</v>
      </c>
      <c r="T466" s="21">
        <v>0.3</v>
      </c>
      <c r="U466" s="21">
        <v>0.3</v>
      </c>
      <c r="V466" s="21">
        <v>0.3</v>
      </c>
      <c r="W466" s="21">
        <v>0.3</v>
      </c>
      <c r="X466" s="21">
        <v>0.3</v>
      </c>
      <c r="Y466" s="21">
        <v>0.3</v>
      </c>
      <c r="Z466" s="3"/>
      <c r="AA466" s="11"/>
    </row>
    <row r="467" spans="11:27" ht="11.25">
      <c r="K467" s="14" t="s">
        <v>1394</v>
      </c>
      <c r="L467" s="25" t="s">
        <v>649</v>
      </c>
      <c r="M467" s="25"/>
      <c r="N467" s="21">
        <v>0.14</v>
      </c>
      <c r="O467" s="21">
        <v>0.14</v>
      </c>
      <c r="P467" s="21">
        <v>0.14</v>
      </c>
      <c r="Q467" s="21">
        <v>0.14</v>
      </c>
      <c r="R467" s="21">
        <v>0.14</v>
      </c>
      <c r="S467" s="21">
        <v>0.14</v>
      </c>
      <c r="T467" s="21">
        <v>0.14</v>
      </c>
      <c r="U467" s="21">
        <v>0.14</v>
      </c>
      <c r="V467" s="21">
        <v>0.14</v>
      </c>
      <c r="W467" s="21">
        <v>0.14</v>
      </c>
      <c r="X467" s="21">
        <v>0.14</v>
      </c>
      <c r="Y467" s="21">
        <v>0.14</v>
      </c>
      <c r="Z467" s="3"/>
      <c r="AA467" s="11"/>
    </row>
    <row r="468" spans="11:27" ht="11.25">
      <c r="K468" s="14" t="s">
        <v>1395</v>
      </c>
      <c r="L468" s="25" t="s">
        <v>157</v>
      </c>
      <c r="M468" s="25"/>
      <c r="N468" s="21">
        <v>0.1</v>
      </c>
      <c r="O468" s="21">
        <v>0.1</v>
      </c>
      <c r="P468" s="21">
        <v>0.1</v>
      </c>
      <c r="Q468" s="21">
        <v>0.1</v>
      </c>
      <c r="R468" s="21">
        <v>0.1</v>
      </c>
      <c r="S468" s="21">
        <v>0.1</v>
      </c>
      <c r="T468" s="21">
        <v>0.1</v>
      </c>
      <c r="U468" s="21">
        <v>0.1</v>
      </c>
      <c r="V468" s="21">
        <v>0.1</v>
      </c>
      <c r="W468" s="21">
        <v>0.1</v>
      </c>
      <c r="X468" s="21">
        <v>0.1</v>
      </c>
      <c r="Y468" s="21">
        <v>0.1</v>
      </c>
      <c r="Z468" s="3"/>
      <c r="AA468" s="11"/>
    </row>
    <row r="469" spans="11:27" ht="11.25">
      <c r="K469" s="14" t="s">
        <v>1396</v>
      </c>
      <c r="L469" s="25" t="s">
        <v>510</v>
      </c>
      <c r="M469" s="25"/>
      <c r="N469" s="21">
        <v>0.11</v>
      </c>
      <c r="O469" s="21">
        <v>0.11</v>
      </c>
      <c r="P469" s="21">
        <v>0.11</v>
      </c>
      <c r="Q469" s="21">
        <v>0.11</v>
      </c>
      <c r="R469" s="21">
        <v>0.11</v>
      </c>
      <c r="S469" s="21">
        <v>0.11</v>
      </c>
      <c r="T469" s="21">
        <v>0.11</v>
      </c>
      <c r="U469" s="21">
        <v>0.11</v>
      </c>
      <c r="V469" s="21">
        <v>0.11</v>
      </c>
      <c r="W469" s="21">
        <v>0.11</v>
      </c>
      <c r="X469" s="21">
        <v>0.11</v>
      </c>
      <c r="Y469" s="21">
        <v>0.11</v>
      </c>
      <c r="Z469" s="3"/>
      <c r="AA469" s="11"/>
    </row>
    <row r="470" spans="11:27" ht="11.25">
      <c r="K470" s="14" t="s">
        <v>1397</v>
      </c>
      <c r="L470" s="25" t="s">
        <v>872</v>
      </c>
      <c r="M470" s="25"/>
      <c r="N470" s="21">
        <v>0.05</v>
      </c>
      <c r="O470" s="21">
        <v>0.05</v>
      </c>
      <c r="P470" s="21">
        <v>0.05</v>
      </c>
      <c r="Q470" s="21">
        <v>0.05</v>
      </c>
      <c r="R470" s="21">
        <v>0.05</v>
      </c>
      <c r="S470" s="21">
        <v>0.05</v>
      </c>
      <c r="T470" s="21">
        <v>0.05</v>
      </c>
      <c r="U470" s="21">
        <v>0.05</v>
      </c>
      <c r="V470" s="21">
        <v>0.05</v>
      </c>
      <c r="W470" s="21">
        <v>0.05</v>
      </c>
      <c r="X470" s="21">
        <v>0.05</v>
      </c>
      <c r="Y470" s="21">
        <v>0.05</v>
      </c>
      <c r="Z470" s="3"/>
      <c r="AA470" s="11"/>
    </row>
    <row r="471" spans="11:27" ht="11.25">
      <c r="K471" s="20"/>
      <c r="L471" s="22" t="s">
        <v>1398</v>
      </c>
      <c r="M471" s="22"/>
      <c r="N471" s="2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"/>
      <c r="AA471" s="11"/>
    </row>
    <row r="472" spans="11:27" ht="11.25">
      <c r="K472" s="14" t="s">
        <v>1399</v>
      </c>
      <c r="L472" s="25" t="s">
        <v>1176</v>
      </c>
      <c r="M472" s="25"/>
      <c r="N472" s="21">
        <v>0.34</v>
      </c>
      <c r="O472" s="21">
        <v>0.34</v>
      </c>
      <c r="P472" s="21">
        <v>0.34</v>
      </c>
      <c r="Q472" s="21">
        <v>0.34</v>
      </c>
      <c r="R472" s="21">
        <v>0.34</v>
      </c>
      <c r="S472" s="21">
        <v>0.34</v>
      </c>
      <c r="T472" s="21">
        <v>0.34</v>
      </c>
      <c r="U472" s="21">
        <v>0.34</v>
      </c>
      <c r="V472" s="21">
        <v>0.34</v>
      </c>
      <c r="W472" s="21">
        <v>0.34</v>
      </c>
      <c r="X472" s="21">
        <v>0.34</v>
      </c>
      <c r="Y472" s="21">
        <v>0.34</v>
      </c>
      <c r="Z472" s="3"/>
      <c r="AA472" s="11"/>
    </row>
    <row r="473" spans="11:27" ht="11.25">
      <c r="K473" s="14" t="s">
        <v>1400</v>
      </c>
      <c r="L473" s="25" t="s">
        <v>311</v>
      </c>
      <c r="M473" s="25"/>
      <c r="N473" s="21">
        <v>0.37</v>
      </c>
      <c r="O473" s="21">
        <v>0.37</v>
      </c>
      <c r="P473" s="21">
        <v>0.37</v>
      </c>
      <c r="Q473" s="21">
        <v>0.37</v>
      </c>
      <c r="R473" s="21">
        <v>0.37</v>
      </c>
      <c r="S473" s="21">
        <v>0.37</v>
      </c>
      <c r="T473" s="21">
        <v>0.37</v>
      </c>
      <c r="U473" s="21">
        <v>0.37</v>
      </c>
      <c r="V473" s="21">
        <v>0.37</v>
      </c>
      <c r="W473" s="21">
        <v>0.37</v>
      </c>
      <c r="X473" s="21">
        <v>0.37</v>
      </c>
      <c r="Y473" s="21">
        <v>0.37</v>
      </c>
      <c r="Z473" s="3"/>
      <c r="AA473" s="11"/>
    </row>
    <row r="474" spans="11:27" ht="11.25">
      <c r="K474" s="14" t="s">
        <v>1401</v>
      </c>
      <c r="L474" s="25" t="s">
        <v>649</v>
      </c>
      <c r="M474" s="25"/>
      <c r="N474" s="21">
        <v>0.09</v>
      </c>
      <c r="O474" s="21">
        <v>0.09</v>
      </c>
      <c r="P474" s="21">
        <v>0.09</v>
      </c>
      <c r="Q474" s="21">
        <v>0.09</v>
      </c>
      <c r="R474" s="21">
        <v>0.09</v>
      </c>
      <c r="S474" s="21">
        <v>0.09</v>
      </c>
      <c r="T474" s="21">
        <v>0.09</v>
      </c>
      <c r="U474" s="21">
        <v>0.09</v>
      </c>
      <c r="V474" s="21">
        <v>0.09</v>
      </c>
      <c r="W474" s="21">
        <v>0.09</v>
      </c>
      <c r="X474" s="21">
        <v>0.09</v>
      </c>
      <c r="Y474" s="21">
        <v>0.09</v>
      </c>
      <c r="Z474" s="3"/>
      <c r="AA474" s="11"/>
    </row>
    <row r="475" spans="11:27" ht="11.25">
      <c r="K475" s="14" t="s">
        <v>1402</v>
      </c>
      <c r="L475" s="25" t="s">
        <v>157</v>
      </c>
      <c r="M475" s="25"/>
      <c r="N475" s="21">
        <v>0.2</v>
      </c>
      <c r="O475" s="21">
        <v>0.2</v>
      </c>
      <c r="P475" s="21">
        <v>0.2</v>
      </c>
      <c r="Q475" s="21">
        <v>0.2</v>
      </c>
      <c r="R475" s="21">
        <v>0.2</v>
      </c>
      <c r="S475" s="21">
        <v>0.2</v>
      </c>
      <c r="T475" s="21">
        <v>0.2</v>
      </c>
      <c r="U475" s="21">
        <v>0.2</v>
      </c>
      <c r="V475" s="21">
        <v>0.2</v>
      </c>
      <c r="W475" s="21">
        <v>0.2</v>
      </c>
      <c r="X475" s="21">
        <v>0.2</v>
      </c>
      <c r="Y475" s="21">
        <v>0.2</v>
      </c>
      <c r="Z475" s="3"/>
      <c r="AA475" s="11"/>
    </row>
    <row r="476" spans="11:27" ht="11.25">
      <c r="K476" s="14" t="s">
        <v>1403</v>
      </c>
      <c r="L476" s="25" t="s">
        <v>510</v>
      </c>
      <c r="M476" s="25"/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3"/>
      <c r="AA476" s="11"/>
    </row>
    <row r="477" spans="11:27" ht="11.25">
      <c r="K477" s="14" t="s">
        <v>1404</v>
      </c>
      <c r="L477" s="25" t="s">
        <v>872</v>
      </c>
      <c r="M477" s="25"/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3"/>
      <c r="AA477" s="11"/>
    </row>
    <row r="478" spans="11:27" ht="11.25">
      <c r="K478" s="20"/>
      <c r="L478" s="22" t="s">
        <v>485</v>
      </c>
      <c r="M478" s="22"/>
      <c r="N478" s="2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"/>
      <c r="AA478" s="11"/>
    </row>
    <row r="479" spans="11:27" ht="11.25">
      <c r="K479" s="14" t="s">
        <v>1405</v>
      </c>
      <c r="L479" s="25" t="s">
        <v>1176</v>
      </c>
      <c r="M479" s="25"/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3"/>
      <c r="AA479" s="11"/>
    </row>
    <row r="480" spans="11:27" ht="11.25">
      <c r="K480" s="14" t="s">
        <v>1406</v>
      </c>
      <c r="L480" s="25" t="s">
        <v>311</v>
      </c>
      <c r="M480" s="25"/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3"/>
      <c r="AA480" s="11"/>
    </row>
    <row r="481" spans="11:27" ht="11.25">
      <c r="K481" s="14" t="s">
        <v>1407</v>
      </c>
      <c r="L481" s="25" t="s">
        <v>649</v>
      </c>
      <c r="M481" s="25"/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3"/>
      <c r="AA481" s="11"/>
    </row>
    <row r="482" spans="11:27" ht="11.25">
      <c r="K482" s="14" t="s">
        <v>1408</v>
      </c>
      <c r="L482" s="25" t="s">
        <v>157</v>
      </c>
      <c r="M482" s="25"/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3"/>
      <c r="AA482" s="11"/>
    </row>
    <row r="483" spans="11:27" ht="11.25">
      <c r="K483" s="14" t="s">
        <v>1409</v>
      </c>
      <c r="L483" s="25" t="s">
        <v>510</v>
      </c>
      <c r="M483" s="25"/>
      <c r="N483" s="21">
        <v>1</v>
      </c>
      <c r="O483" s="21">
        <v>1</v>
      </c>
      <c r="P483" s="21">
        <v>1</v>
      </c>
      <c r="Q483" s="21">
        <v>1</v>
      </c>
      <c r="R483" s="21">
        <v>1</v>
      </c>
      <c r="S483" s="21">
        <v>1</v>
      </c>
      <c r="T483" s="21">
        <v>1</v>
      </c>
      <c r="U483" s="21">
        <v>1</v>
      </c>
      <c r="V483" s="21">
        <v>1</v>
      </c>
      <c r="W483" s="21">
        <v>1</v>
      </c>
      <c r="X483" s="21">
        <v>1</v>
      </c>
      <c r="Y483" s="21">
        <v>1</v>
      </c>
      <c r="Z483" s="3"/>
      <c r="AA483" s="11"/>
    </row>
    <row r="484" spans="11:27" ht="11.25">
      <c r="K484" s="14" t="s">
        <v>1410</v>
      </c>
      <c r="L484" s="25" t="s">
        <v>872</v>
      </c>
      <c r="M484" s="25"/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3"/>
      <c r="AA484" s="11"/>
    </row>
    <row r="485" spans="11:27" ht="11.25">
      <c r="K485" s="20"/>
      <c r="L485" s="22" t="s">
        <v>1411</v>
      </c>
      <c r="M485" s="22"/>
      <c r="N485" s="2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"/>
      <c r="AA485" s="11"/>
    </row>
    <row r="486" spans="11:27" ht="11.25">
      <c r="K486" s="14" t="s">
        <v>1412</v>
      </c>
      <c r="L486" s="25" t="s">
        <v>1176</v>
      </c>
      <c r="M486" s="25"/>
      <c r="N486" s="21">
        <v>0.2672</v>
      </c>
      <c r="O486" s="21">
        <v>0.2672</v>
      </c>
      <c r="P486" s="21">
        <v>0.2672</v>
      </c>
      <c r="Q486" s="21">
        <v>0.2672</v>
      </c>
      <c r="R486" s="21">
        <v>0.2672</v>
      </c>
      <c r="S486" s="21">
        <v>0.2672</v>
      </c>
      <c r="T486" s="21">
        <v>0.2672</v>
      </c>
      <c r="U486" s="21">
        <v>0.2672</v>
      </c>
      <c r="V486" s="21">
        <v>0.2672</v>
      </c>
      <c r="W486" s="21">
        <v>0.2672</v>
      </c>
      <c r="X486" s="21">
        <v>0.2672</v>
      </c>
      <c r="Y486" s="21">
        <v>0.2672</v>
      </c>
      <c r="Z486" s="3"/>
      <c r="AA486" s="11"/>
    </row>
    <row r="487" spans="11:27" ht="11.25">
      <c r="K487" s="14" t="s">
        <v>1413</v>
      </c>
      <c r="L487" s="25" t="s">
        <v>311</v>
      </c>
      <c r="M487" s="25"/>
      <c r="N487" s="21">
        <v>0.40800000000000003</v>
      </c>
      <c r="O487" s="21">
        <v>0.40800000000000003</v>
      </c>
      <c r="P487" s="21">
        <v>0.40800000000000003</v>
      </c>
      <c r="Q487" s="21">
        <v>0.40800000000000003</v>
      </c>
      <c r="R487" s="21">
        <v>0.40800000000000003</v>
      </c>
      <c r="S487" s="21">
        <v>0.40800000000000003</v>
      </c>
      <c r="T487" s="21">
        <v>0.40800000000000003</v>
      </c>
      <c r="U487" s="21">
        <v>0.40800000000000003</v>
      </c>
      <c r="V487" s="21">
        <v>0.40800000000000003</v>
      </c>
      <c r="W487" s="21">
        <v>0.40800000000000003</v>
      </c>
      <c r="X487" s="21">
        <v>0.40800000000000003</v>
      </c>
      <c r="Y487" s="21">
        <v>0.40800000000000003</v>
      </c>
      <c r="Z487" s="3"/>
      <c r="AA487" s="11"/>
    </row>
    <row r="488" spans="11:27" ht="11.25">
      <c r="K488" s="14" t="s">
        <v>1414</v>
      </c>
      <c r="L488" s="25" t="s">
        <v>649</v>
      </c>
      <c r="M488" s="25"/>
      <c r="N488" s="21">
        <v>0.12480000000000001</v>
      </c>
      <c r="O488" s="21">
        <v>0.12480000000000001</v>
      </c>
      <c r="P488" s="21">
        <v>0.12480000000000001</v>
      </c>
      <c r="Q488" s="21">
        <v>0.12480000000000001</v>
      </c>
      <c r="R488" s="21">
        <v>0.12480000000000001</v>
      </c>
      <c r="S488" s="21">
        <v>0.12480000000000001</v>
      </c>
      <c r="T488" s="21">
        <v>0.12480000000000001</v>
      </c>
      <c r="U488" s="21">
        <v>0.12480000000000001</v>
      </c>
      <c r="V488" s="21">
        <v>0.12480000000000001</v>
      </c>
      <c r="W488" s="21">
        <v>0.12480000000000001</v>
      </c>
      <c r="X488" s="21">
        <v>0.12480000000000001</v>
      </c>
      <c r="Y488" s="21">
        <v>0.12480000000000001</v>
      </c>
      <c r="Z488" s="3"/>
      <c r="AA488" s="11"/>
    </row>
    <row r="489" spans="11:27" ht="11.25">
      <c r="K489" s="14" t="s">
        <v>1415</v>
      </c>
      <c r="L489" s="25" t="s">
        <v>157</v>
      </c>
      <c r="M489" s="25"/>
      <c r="N489" s="21">
        <v>0.2</v>
      </c>
      <c r="O489" s="21">
        <v>0.2</v>
      </c>
      <c r="P489" s="21">
        <v>0.2</v>
      </c>
      <c r="Q489" s="21">
        <v>0.2</v>
      </c>
      <c r="R489" s="21">
        <v>0.2</v>
      </c>
      <c r="S489" s="21">
        <v>0.2</v>
      </c>
      <c r="T489" s="21">
        <v>0.2</v>
      </c>
      <c r="U489" s="21">
        <v>0.2</v>
      </c>
      <c r="V489" s="21">
        <v>0.2</v>
      </c>
      <c r="W489" s="21">
        <v>0.2</v>
      </c>
      <c r="X489" s="21">
        <v>0.2</v>
      </c>
      <c r="Y489" s="21">
        <v>0.2</v>
      </c>
      <c r="Z489" s="3"/>
      <c r="AA489" s="11"/>
    </row>
    <row r="490" spans="11:27" ht="11.25">
      <c r="K490" s="14" t="s">
        <v>1416</v>
      </c>
      <c r="L490" s="25" t="s">
        <v>510</v>
      </c>
      <c r="M490" s="25"/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3"/>
      <c r="AA490" s="11"/>
    </row>
    <row r="491" spans="11:27" ht="11.25">
      <c r="K491" s="14" t="s">
        <v>1417</v>
      </c>
      <c r="L491" s="25" t="s">
        <v>872</v>
      </c>
      <c r="M491" s="25"/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3"/>
      <c r="AA491" s="11"/>
    </row>
    <row r="492" spans="11:27" ht="11.25">
      <c r="K492" s="20"/>
      <c r="L492" s="22" t="s">
        <v>1418</v>
      </c>
      <c r="M492" s="22"/>
      <c r="N492" s="2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"/>
      <c r="AA492" s="11"/>
    </row>
    <row r="493" spans="11:27" ht="11.25">
      <c r="K493" s="14" t="s">
        <v>1419</v>
      </c>
      <c r="L493" s="25" t="s">
        <v>1176</v>
      </c>
      <c r="M493" s="25"/>
      <c r="N493" s="21">
        <v>0.28119</v>
      </c>
      <c r="O493" s="21">
        <v>0.28119</v>
      </c>
      <c r="P493" s="21">
        <v>0.28119</v>
      </c>
      <c r="Q493" s="21">
        <v>0.28119</v>
      </c>
      <c r="R493" s="21">
        <v>0.28119</v>
      </c>
      <c r="S493" s="21">
        <v>0.28119</v>
      </c>
      <c r="T493" s="21">
        <v>0.28119</v>
      </c>
      <c r="U493" s="21">
        <v>0.28119</v>
      </c>
      <c r="V493" s="21">
        <v>0.28119</v>
      </c>
      <c r="W493" s="21">
        <v>0.28119</v>
      </c>
      <c r="X493" s="21">
        <v>0.28119</v>
      </c>
      <c r="Y493" s="21">
        <v>0.28119</v>
      </c>
      <c r="Z493" s="3"/>
      <c r="AA493" s="11"/>
    </row>
    <row r="494" spans="11:27" ht="11.25">
      <c r="K494" s="14" t="s">
        <v>1420</v>
      </c>
      <c r="L494" s="25" t="s">
        <v>311</v>
      </c>
      <c r="M494" s="25"/>
      <c r="N494" s="21">
        <v>0.49959</v>
      </c>
      <c r="O494" s="21">
        <v>0.49959</v>
      </c>
      <c r="P494" s="21">
        <v>0.49959</v>
      </c>
      <c r="Q494" s="21">
        <v>0.49959</v>
      </c>
      <c r="R494" s="21">
        <v>0.49959</v>
      </c>
      <c r="S494" s="21">
        <v>0.49959</v>
      </c>
      <c r="T494" s="21">
        <v>0.49959</v>
      </c>
      <c r="U494" s="21">
        <v>0.49959</v>
      </c>
      <c r="V494" s="21">
        <v>0.49959</v>
      </c>
      <c r="W494" s="21">
        <v>0.49959</v>
      </c>
      <c r="X494" s="21">
        <v>0.49959</v>
      </c>
      <c r="Y494" s="21">
        <v>0.49959</v>
      </c>
      <c r="Z494" s="3"/>
      <c r="AA494" s="11"/>
    </row>
    <row r="495" spans="11:27" ht="11.25">
      <c r="K495" s="14" t="s">
        <v>1421</v>
      </c>
      <c r="L495" s="25" t="s">
        <v>649</v>
      </c>
      <c r="M495" s="25"/>
      <c r="N495" s="21">
        <v>0.12922</v>
      </c>
      <c r="O495" s="21">
        <v>0.12922</v>
      </c>
      <c r="P495" s="21">
        <v>0.12922</v>
      </c>
      <c r="Q495" s="21">
        <v>0.12922</v>
      </c>
      <c r="R495" s="21">
        <v>0.12922</v>
      </c>
      <c r="S495" s="21">
        <v>0.12922</v>
      </c>
      <c r="T495" s="21">
        <v>0.12922</v>
      </c>
      <c r="U495" s="21">
        <v>0.12922</v>
      </c>
      <c r="V495" s="21">
        <v>0.12922</v>
      </c>
      <c r="W495" s="21">
        <v>0.12922</v>
      </c>
      <c r="X495" s="21">
        <v>0.12922</v>
      </c>
      <c r="Y495" s="21">
        <v>0.12922</v>
      </c>
      <c r="Z495" s="3"/>
      <c r="AA495" s="11"/>
    </row>
    <row r="496" spans="11:27" ht="11.25">
      <c r="K496" s="14" t="s">
        <v>1422</v>
      </c>
      <c r="L496" s="25" t="s">
        <v>157</v>
      </c>
      <c r="M496" s="25"/>
      <c r="N496" s="21">
        <v>0.09</v>
      </c>
      <c r="O496" s="21">
        <v>0.09</v>
      </c>
      <c r="P496" s="21">
        <v>0.09</v>
      </c>
      <c r="Q496" s="21">
        <v>0.09</v>
      </c>
      <c r="R496" s="21">
        <v>0.09</v>
      </c>
      <c r="S496" s="21">
        <v>0.09</v>
      </c>
      <c r="T496" s="21">
        <v>0.09</v>
      </c>
      <c r="U496" s="21">
        <v>0.09</v>
      </c>
      <c r="V496" s="21">
        <v>0.09</v>
      </c>
      <c r="W496" s="21">
        <v>0.09</v>
      </c>
      <c r="X496" s="21">
        <v>0.09</v>
      </c>
      <c r="Y496" s="21">
        <v>0.09</v>
      </c>
      <c r="Z496" s="3"/>
      <c r="AA496" s="11"/>
    </row>
    <row r="497" spans="11:27" ht="11.25">
      <c r="K497" s="14" t="s">
        <v>1423</v>
      </c>
      <c r="L497" s="25" t="s">
        <v>510</v>
      </c>
      <c r="M497" s="25"/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3"/>
      <c r="AA497" s="11"/>
    </row>
    <row r="498" spans="11:27" ht="11.25">
      <c r="K498" s="14" t="s">
        <v>1424</v>
      </c>
      <c r="L498" s="25" t="s">
        <v>872</v>
      </c>
      <c r="M498" s="25"/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3"/>
      <c r="AA498" s="11"/>
    </row>
    <row r="499" spans="11:27" ht="11.25">
      <c r="K499" s="20"/>
      <c r="L499" s="22" t="s">
        <v>1425</v>
      </c>
      <c r="M499" s="22"/>
      <c r="N499" s="2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"/>
      <c r="AA499" s="11"/>
    </row>
    <row r="500" spans="11:27" ht="11.25">
      <c r="K500" s="14" t="s">
        <v>1426</v>
      </c>
      <c r="L500" s="25" t="s">
        <v>1176</v>
      </c>
      <c r="M500" s="25"/>
      <c r="N500" s="21">
        <v>0.5</v>
      </c>
      <c r="O500" s="21">
        <v>0.5</v>
      </c>
      <c r="P500" s="21">
        <v>0.5</v>
      </c>
      <c r="Q500" s="21">
        <v>0.5</v>
      </c>
      <c r="R500" s="21">
        <v>0.5</v>
      </c>
      <c r="S500" s="21">
        <v>0.5</v>
      </c>
      <c r="T500" s="21">
        <v>0.5</v>
      </c>
      <c r="U500" s="21">
        <v>0.5</v>
      </c>
      <c r="V500" s="21">
        <v>0.5</v>
      </c>
      <c r="W500" s="21">
        <v>0.5</v>
      </c>
      <c r="X500" s="21">
        <v>0.5</v>
      </c>
      <c r="Y500" s="21">
        <v>0.5</v>
      </c>
      <c r="Z500" s="3"/>
      <c r="AA500" s="11"/>
    </row>
    <row r="501" spans="11:27" ht="11.25">
      <c r="K501" s="14" t="s">
        <v>1427</v>
      </c>
      <c r="L501" s="25" t="s">
        <v>311</v>
      </c>
      <c r="M501" s="25"/>
      <c r="N501" s="21">
        <v>0.5</v>
      </c>
      <c r="O501" s="21">
        <v>0.5</v>
      </c>
      <c r="P501" s="21">
        <v>0.5</v>
      </c>
      <c r="Q501" s="21">
        <v>0.5</v>
      </c>
      <c r="R501" s="21">
        <v>0.5</v>
      </c>
      <c r="S501" s="21">
        <v>0.5</v>
      </c>
      <c r="T501" s="21">
        <v>0.5</v>
      </c>
      <c r="U501" s="21">
        <v>0.5</v>
      </c>
      <c r="V501" s="21">
        <v>0.5</v>
      </c>
      <c r="W501" s="21">
        <v>0.5</v>
      </c>
      <c r="X501" s="21">
        <v>0.5</v>
      </c>
      <c r="Y501" s="21">
        <v>0.5</v>
      </c>
      <c r="Z501" s="3"/>
      <c r="AA501" s="11"/>
    </row>
    <row r="502" spans="11:27" ht="11.25">
      <c r="K502" s="14" t="s">
        <v>1428</v>
      </c>
      <c r="L502" s="25" t="s">
        <v>649</v>
      </c>
      <c r="M502" s="25"/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  <c r="Z502" s="3"/>
      <c r="AA502" s="11"/>
    </row>
    <row r="503" spans="11:27" ht="11.25">
      <c r="K503" s="14" t="s">
        <v>1429</v>
      </c>
      <c r="L503" s="25" t="s">
        <v>157</v>
      </c>
      <c r="M503" s="25"/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3"/>
      <c r="AA503" s="11"/>
    </row>
    <row r="504" spans="11:27" ht="11.25">
      <c r="K504" s="14" t="s">
        <v>1430</v>
      </c>
      <c r="L504" s="25" t="s">
        <v>510</v>
      </c>
      <c r="M504" s="25"/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3"/>
      <c r="AA504" s="11"/>
    </row>
    <row r="505" spans="11:27" ht="11.25">
      <c r="K505" s="14" t="s">
        <v>1431</v>
      </c>
      <c r="L505" s="25" t="s">
        <v>872</v>
      </c>
      <c r="M505" s="25"/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3"/>
      <c r="AA505" s="11"/>
    </row>
    <row r="506" spans="11:27" ht="11.25">
      <c r="K506" s="20"/>
      <c r="L506" s="22" t="s">
        <v>1432</v>
      </c>
      <c r="M506" s="22"/>
      <c r="N506" s="2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"/>
      <c r="AA506" s="11"/>
    </row>
    <row r="507" spans="11:27" ht="11.25">
      <c r="K507" s="14" t="s">
        <v>1433</v>
      </c>
      <c r="L507" s="25" t="s">
        <v>1176</v>
      </c>
      <c r="M507" s="25"/>
      <c r="N507" s="21">
        <v>0.23</v>
      </c>
      <c r="O507" s="21">
        <v>0.23</v>
      </c>
      <c r="P507" s="21">
        <v>0.23</v>
      </c>
      <c r="Q507" s="21">
        <v>0.23</v>
      </c>
      <c r="R507" s="21">
        <v>0.23</v>
      </c>
      <c r="S507" s="21">
        <v>0.23</v>
      </c>
      <c r="T507" s="21">
        <v>0.23</v>
      </c>
      <c r="U507" s="21">
        <v>0.23</v>
      </c>
      <c r="V507" s="21">
        <v>0.23</v>
      </c>
      <c r="W507" s="21">
        <v>0.23</v>
      </c>
      <c r="X507" s="21">
        <v>0.23</v>
      </c>
      <c r="Y507" s="21">
        <v>0.23</v>
      </c>
      <c r="Z507" s="3"/>
      <c r="AA507" s="11"/>
    </row>
    <row r="508" spans="11:27" ht="11.25">
      <c r="K508" s="14" t="s">
        <v>1434</v>
      </c>
      <c r="L508" s="25" t="s">
        <v>311</v>
      </c>
      <c r="M508" s="25"/>
      <c r="N508" s="21">
        <v>0.41</v>
      </c>
      <c r="O508" s="21">
        <v>0.41</v>
      </c>
      <c r="P508" s="21">
        <v>0.41</v>
      </c>
      <c r="Q508" s="21">
        <v>0.41</v>
      </c>
      <c r="R508" s="21">
        <v>0.41</v>
      </c>
      <c r="S508" s="21">
        <v>0.41</v>
      </c>
      <c r="T508" s="21">
        <v>0.41</v>
      </c>
      <c r="U508" s="21">
        <v>0.41</v>
      </c>
      <c r="V508" s="21">
        <v>0.41</v>
      </c>
      <c r="W508" s="21">
        <v>0.41</v>
      </c>
      <c r="X508" s="21">
        <v>0.41</v>
      </c>
      <c r="Y508" s="21">
        <v>0.41</v>
      </c>
      <c r="Z508" s="3"/>
      <c r="AA508" s="11"/>
    </row>
    <row r="509" spans="11:27" ht="11.25">
      <c r="K509" s="14" t="s">
        <v>1435</v>
      </c>
      <c r="L509" s="25" t="s">
        <v>649</v>
      </c>
      <c r="M509" s="25"/>
      <c r="N509" s="21">
        <v>0.1</v>
      </c>
      <c r="O509" s="21">
        <v>0.1</v>
      </c>
      <c r="P509" s="21">
        <v>0.1</v>
      </c>
      <c r="Q509" s="21">
        <v>0.1</v>
      </c>
      <c r="R509" s="21">
        <v>0.1</v>
      </c>
      <c r="S509" s="21">
        <v>0.1</v>
      </c>
      <c r="T509" s="21">
        <v>0.1</v>
      </c>
      <c r="U509" s="21">
        <v>0.1</v>
      </c>
      <c r="V509" s="21">
        <v>0.1</v>
      </c>
      <c r="W509" s="21">
        <v>0.1</v>
      </c>
      <c r="X509" s="21">
        <v>0.1</v>
      </c>
      <c r="Y509" s="21">
        <v>0.1</v>
      </c>
      <c r="Z509" s="3"/>
      <c r="AA509" s="11"/>
    </row>
    <row r="510" spans="11:27" ht="11.25">
      <c r="K510" s="14" t="s">
        <v>1436</v>
      </c>
      <c r="L510" s="25" t="s">
        <v>157</v>
      </c>
      <c r="M510" s="25"/>
      <c r="N510" s="21">
        <v>0.064</v>
      </c>
      <c r="O510" s="21">
        <v>0.064</v>
      </c>
      <c r="P510" s="21">
        <v>0.064</v>
      </c>
      <c r="Q510" s="21">
        <v>0.064</v>
      </c>
      <c r="R510" s="21">
        <v>0.064</v>
      </c>
      <c r="S510" s="21">
        <v>0.064</v>
      </c>
      <c r="T510" s="21">
        <v>0.064</v>
      </c>
      <c r="U510" s="21">
        <v>0.064</v>
      </c>
      <c r="V510" s="21">
        <v>0.064</v>
      </c>
      <c r="W510" s="21">
        <v>0.064</v>
      </c>
      <c r="X510" s="21">
        <v>0.064</v>
      </c>
      <c r="Y510" s="21">
        <v>0.064</v>
      </c>
      <c r="Z510" s="3"/>
      <c r="AA510" s="11"/>
    </row>
    <row r="511" spans="11:27" ht="11.25">
      <c r="K511" s="14" t="s">
        <v>1437</v>
      </c>
      <c r="L511" s="25" t="s">
        <v>510</v>
      </c>
      <c r="M511" s="25"/>
      <c r="N511" s="21">
        <v>0.153</v>
      </c>
      <c r="O511" s="21">
        <v>0.153</v>
      </c>
      <c r="P511" s="21">
        <v>0.153</v>
      </c>
      <c r="Q511" s="21">
        <v>0.153</v>
      </c>
      <c r="R511" s="21">
        <v>0.153</v>
      </c>
      <c r="S511" s="21">
        <v>0.153</v>
      </c>
      <c r="T511" s="21">
        <v>0.153</v>
      </c>
      <c r="U511" s="21">
        <v>0.153</v>
      </c>
      <c r="V511" s="21">
        <v>0.153</v>
      </c>
      <c r="W511" s="21">
        <v>0.153</v>
      </c>
      <c r="X511" s="21">
        <v>0.153</v>
      </c>
      <c r="Y511" s="21">
        <v>0.153</v>
      </c>
      <c r="Z511" s="3"/>
      <c r="AA511" s="11"/>
    </row>
    <row r="512" spans="11:27" ht="11.25">
      <c r="K512" s="14" t="s">
        <v>1438</v>
      </c>
      <c r="L512" s="25" t="s">
        <v>872</v>
      </c>
      <c r="M512" s="25"/>
      <c r="N512" s="21">
        <v>0.043</v>
      </c>
      <c r="O512" s="21">
        <v>0.043</v>
      </c>
      <c r="P512" s="21">
        <v>0.043</v>
      </c>
      <c r="Q512" s="21">
        <v>0.043</v>
      </c>
      <c r="R512" s="21">
        <v>0.043</v>
      </c>
      <c r="S512" s="21">
        <v>0.043</v>
      </c>
      <c r="T512" s="21">
        <v>0.043</v>
      </c>
      <c r="U512" s="21">
        <v>0.043</v>
      </c>
      <c r="V512" s="21">
        <v>0.043</v>
      </c>
      <c r="W512" s="21">
        <v>0.043</v>
      </c>
      <c r="X512" s="21">
        <v>0.043</v>
      </c>
      <c r="Y512" s="21">
        <v>0.043</v>
      </c>
      <c r="Z512" s="3"/>
      <c r="AA512" s="11"/>
    </row>
    <row r="513" spans="11:27" ht="11.25">
      <c r="K513" s="20"/>
      <c r="L513" s="22" t="s">
        <v>1439</v>
      </c>
      <c r="M513" s="22"/>
      <c r="N513" s="2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"/>
      <c r="AA513" s="11"/>
    </row>
    <row r="514" spans="11:27" ht="11.25">
      <c r="K514" s="14" t="s">
        <v>1440</v>
      </c>
      <c r="L514" s="25" t="s">
        <v>1176</v>
      </c>
      <c r="M514" s="25"/>
      <c r="N514" s="21">
        <v>0.226</v>
      </c>
      <c r="O514" s="21">
        <v>0.226</v>
      </c>
      <c r="P514" s="21">
        <v>0.226</v>
      </c>
      <c r="Q514" s="21">
        <v>0.226</v>
      </c>
      <c r="R514" s="21">
        <v>0.226</v>
      </c>
      <c r="S514" s="21">
        <v>0.226</v>
      </c>
      <c r="T514" s="21">
        <v>0.226</v>
      </c>
      <c r="U514" s="21">
        <v>0.226</v>
      </c>
      <c r="V514" s="21">
        <v>0.226</v>
      </c>
      <c r="W514" s="21">
        <v>0.226</v>
      </c>
      <c r="X514" s="21">
        <v>0.226</v>
      </c>
      <c r="Y514" s="21">
        <v>0.226</v>
      </c>
      <c r="Z514" s="3"/>
      <c r="AA514" s="11"/>
    </row>
    <row r="515" spans="11:27" ht="11.25">
      <c r="K515" s="14" t="s">
        <v>1441</v>
      </c>
      <c r="L515" s="25" t="s">
        <v>311</v>
      </c>
      <c r="M515" s="25"/>
      <c r="N515" s="21">
        <v>0.223</v>
      </c>
      <c r="O515" s="21">
        <v>0.223</v>
      </c>
      <c r="P515" s="21">
        <v>0.223</v>
      </c>
      <c r="Q515" s="21">
        <v>0.223</v>
      </c>
      <c r="R515" s="21">
        <v>0.223</v>
      </c>
      <c r="S515" s="21">
        <v>0.223</v>
      </c>
      <c r="T515" s="21">
        <v>0.223</v>
      </c>
      <c r="U515" s="21">
        <v>0.223</v>
      </c>
      <c r="V515" s="21">
        <v>0.223</v>
      </c>
      <c r="W515" s="21">
        <v>0.223</v>
      </c>
      <c r="X515" s="21">
        <v>0.223</v>
      </c>
      <c r="Y515" s="21">
        <v>0.223</v>
      </c>
      <c r="Z515" s="3"/>
      <c r="AA515" s="11"/>
    </row>
    <row r="516" spans="11:27" ht="11.25">
      <c r="K516" s="14" t="s">
        <v>1442</v>
      </c>
      <c r="L516" s="25" t="s">
        <v>649</v>
      </c>
      <c r="M516" s="25"/>
      <c r="N516" s="21">
        <v>0.155</v>
      </c>
      <c r="O516" s="21">
        <v>0.155</v>
      </c>
      <c r="P516" s="21">
        <v>0.155</v>
      </c>
      <c r="Q516" s="21">
        <v>0.155</v>
      </c>
      <c r="R516" s="21">
        <v>0.155</v>
      </c>
      <c r="S516" s="21">
        <v>0.155</v>
      </c>
      <c r="T516" s="21">
        <v>0.155</v>
      </c>
      <c r="U516" s="21">
        <v>0.155</v>
      </c>
      <c r="V516" s="21">
        <v>0.155</v>
      </c>
      <c r="W516" s="21">
        <v>0.155</v>
      </c>
      <c r="X516" s="21">
        <v>0.155</v>
      </c>
      <c r="Y516" s="21">
        <v>0.155</v>
      </c>
      <c r="Z516" s="3"/>
      <c r="AA516" s="11"/>
    </row>
    <row r="517" spans="11:27" ht="11.25">
      <c r="K517" s="14" t="s">
        <v>1443</v>
      </c>
      <c r="L517" s="25" t="s">
        <v>157</v>
      </c>
      <c r="M517" s="25"/>
      <c r="N517" s="21">
        <v>0.137</v>
      </c>
      <c r="O517" s="21">
        <v>0.137</v>
      </c>
      <c r="P517" s="21">
        <v>0.137</v>
      </c>
      <c r="Q517" s="21">
        <v>0.137</v>
      </c>
      <c r="R517" s="21">
        <v>0.137</v>
      </c>
      <c r="S517" s="21">
        <v>0.137</v>
      </c>
      <c r="T517" s="21">
        <v>0.137</v>
      </c>
      <c r="U517" s="21">
        <v>0.137</v>
      </c>
      <c r="V517" s="21">
        <v>0.137</v>
      </c>
      <c r="W517" s="21">
        <v>0.137</v>
      </c>
      <c r="X517" s="21">
        <v>0.137</v>
      </c>
      <c r="Y517" s="21">
        <v>0.137</v>
      </c>
      <c r="Z517" s="3"/>
      <c r="AA517" s="11"/>
    </row>
    <row r="518" spans="11:27" ht="11.25">
      <c r="K518" s="14" t="s">
        <v>1444</v>
      </c>
      <c r="L518" s="25" t="s">
        <v>510</v>
      </c>
      <c r="M518" s="25"/>
      <c r="N518" s="21">
        <v>0.215</v>
      </c>
      <c r="O518" s="21">
        <v>0.215</v>
      </c>
      <c r="P518" s="21">
        <v>0.215</v>
      </c>
      <c r="Q518" s="21">
        <v>0.215</v>
      </c>
      <c r="R518" s="21">
        <v>0.215</v>
      </c>
      <c r="S518" s="21">
        <v>0.215</v>
      </c>
      <c r="T518" s="21">
        <v>0.215</v>
      </c>
      <c r="U518" s="21">
        <v>0.215</v>
      </c>
      <c r="V518" s="21">
        <v>0.215</v>
      </c>
      <c r="W518" s="21">
        <v>0.215</v>
      </c>
      <c r="X518" s="21">
        <v>0.215</v>
      </c>
      <c r="Y518" s="21">
        <v>0.215</v>
      </c>
      <c r="Z518" s="3"/>
      <c r="AA518" s="11"/>
    </row>
    <row r="519" spans="11:27" ht="11.25">
      <c r="K519" s="14" t="s">
        <v>1445</v>
      </c>
      <c r="L519" s="25" t="s">
        <v>872</v>
      </c>
      <c r="M519" s="25"/>
      <c r="N519" s="21">
        <v>0.044</v>
      </c>
      <c r="O519" s="21">
        <v>0.044</v>
      </c>
      <c r="P519" s="21">
        <v>0.044</v>
      </c>
      <c r="Q519" s="21">
        <v>0.044</v>
      </c>
      <c r="R519" s="21">
        <v>0.044</v>
      </c>
      <c r="S519" s="21">
        <v>0.044</v>
      </c>
      <c r="T519" s="21">
        <v>0.044</v>
      </c>
      <c r="U519" s="21">
        <v>0.044</v>
      </c>
      <c r="V519" s="21">
        <v>0.044</v>
      </c>
      <c r="W519" s="21">
        <v>0.044</v>
      </c>
      <c r="X519" s="21">
        <v>0.044</v>
      </c>
      <c r="Y519" s="21">
        <v>0.044</v>
      </c>
      <c r="Z519" s="3"/>
      <c r="AA519" s="11"/>
    </row>
    <row r="520" spans="11:27" ht="11.25">
      <c r="K520" s="20"/>
      <c r="L520" s="22" t="s">
        <v>1446</v>
      </c>
      <c r="M520" s="22"/>
      <c r="N520" s="2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"/>
      <c r="AA520" s="11"/>
    </row>
    <row r="521" spans="11:27" ht="11.25">
      <c r="K521" s="14" t="s">
        <v>1447</v>
      </c>
      <c r="L521" s="25" t="s">
        <v>1176</v>
      </c>
      <c r="M521" s="25"/>
      <c r="N521" s="21">
        <v>0.23</v>
      </c>
      <c r="O521" s="21">
        <v>0.23</v>
      </c>
      <c r="P521" s="21">
        <v>0.23</v>
      </c>
      <c r="Q521" s="21">
        <v>0.23</v>
      </c>
      <c r="R521" s="21">
        <v>0.23</v>
      </c>
      <c r="S521" s="21">
        <v>0.23</v>
      </c>
      <c r="T521" s="21">
        <v>0.23</v>
      </c>
      <c r="U521" s="21">
        <v>0.23</v>
      </c>
      <c r="V521" s="21">
        <v>0.23</v>
      </c>
      <c r="W521" s="21">
        <v>0.23</v>
      </c>
      <c r="X521" s="21">
        <v>0.23</v>
      </c>
      <c r="Y521" s="21">
        <v>0.23</v>
      </c>
      <c r="Z521" s="3"/>
      <c r="AA521" s="11"/>
    </row>
    <row r="522" spans="11:27" ht="11.25">
      <c r="K522" s="14" t="s">
        <v>1448</v>
      </c>
      <c r="L522" s="25" t="s">
        <v>311</v>
      </c>
      <c r="M522" s="25"/>
      <c r="N522" s="21">
        <v>0.41</v>
      </c>
      <c r="O522" s="21">
        <v>0.41</v>
      </c>
      <c r="P522" s="21">
        <v>0.41</v>
      </c>
      <c r="Q522" s="21">
        <v>0.41</v>
      </c>
      <c r="R522" s="21">
        <v>0.41</v>
      </c>
      <c r="S522" s="21">
        <v>0.41</v>
      </c>
      <c r="T522" s="21">
        <v>0.41</v>
      </c>
      <c r="U522" s="21">
        <v>0.41</v>
      </c>
      <c r="V522" s="21">
        <v>0.41</v>
      </c>
      <c r="W522" s="21">
        <v>0.41</v>
      </c>
      <c r="X522" s="21">
        <v>0.41</v>
      </c>
      <c r="Y522" s="21">
        <v>0.41</v>
      </c>
      <c r="Z522" s="3"/>
      <c r="AA522" s="11"/>
    </row>
    <row r="523" spans="11:27" ht="11.25">
      <c r="K523" s="14" t="s">
        <v>1449</v>
      </c>
      <c r="L523" s="25" t="s">
        <v>649</v>
      </c>
      <c r="M523" s="25"/>
      <c r="N523" s="21">
        <v>0.1</v>
      </c>
      <c r="O523" s="21">
        <v>0.1</v>
      </c>
      <c r="P523" s="21">
        <v>0.1</v>
      </c>
      <c r="Q523" s="21">
        <v>0.1</v>
      </c>
      <c r="R523" s="21">
        <v>0.1</v>
      </c>
      <c r="S523" s="21">
        <v>0.1</v>
      </c>
      <c r="T523" s="21">
        <v>0.1</v>
      </c>
      <c r="U523" s="21">
        <v>0.1</v>
      </c>
      <c r="V523" s="21">
        <v>0.1</v>
      </c>
      <c r="W523" s="21">
        <v>0.1</v>
      </c>
      <c r="X523" s="21">
        <v>0.1</v>
      </c>
      <c r="Y523" s="21">
        <v>0.1</v>
      </c>
      <c r="Z523" s="3"/>
      <c r="AA523" s="11"/>
    </row>
    <row r="524" spans="11:27" ht="11.25">
      <c r="K524" s="14" t="s">
        <v>1450</v>
      </c>
      <c r="L524" s="25" t="s">
        <v>157</v>
      </c>
      <c r="M524" s="25"/>
      <c r="N524" s="21">
        <v>0.064</v>
      </c>
      <c r="O524" s="21">
        <v>0.064</v>
      </c>
      <c r="P524" s="21">
        <v>0.064</v>
      </c>
      <c r="Q524" s="21">
        <v>0.064</v>
      </c>
      <c r="R524" s="21">
        <v>0.064</v>
      </c>
      <c r="S524" s="21">
        <v>0.064</v>
      </c>
      <c r="T524" s="21">
        <v>0.064</v>
      </c>
      <c r="U524" s="21">
        <v>0.064</v>
      </c>
      <c r="V524" s="21">
        <v>0.064</v>
      </c>
      <c r="W524" s="21">
        <v>0.064</v>
      </c>
      <c r="X524" s="21">
        <v>0.064</v>
      </c>
      <c r="Y524" s="21">
        <v>0.064</v>
      </c>
      <c r="Z524" s="3"/>
      <c r="AA524" s="11"/>
    </row>
    <row r="525" spans="11:27" ht="11.25">
      <c r="K525" s="14" t="s">
        <v>1451</v>
      </c>
      <c r="L525" s="25" t="s">
        <v>510</v>
      </c>
      <c r="M525" s="25"/>
      <c r="N525" s="21">
        <v>0.153</v>
      </c>
      <c r="O525" s="21">
        <v>0.153</v>
      </c>
      <c r="P525" s="21">
        <v>0.153</v>
      </c>
      <c r="Q525" s="21">
        <v>0.153</v>
      </c>
      <c r="R525" s="21">
        <v>0.153</v>
      </c>
      <c r="S525" s="21">
        <v>0.153</v>
      </c>
      <c r="T525" s="21">
        <v>0.153</v>
      </c>
      <c r="U525" s="21">
        <v>0.153</v>
      </c>
      <c r="V525" s="21">
        <v>0.153</v>
      </c>
      <c r="W525" s="21">
        <v>0.153</v>
      </c>
      <c r="X525" s="21">
        <v>0.153</v>
      </c>
      <c r="Y525" s="21">
        <v>0.153</v>
      </c>
      <c r="Z525" s="3"/>
      <c r="AA525" s="11"/>
    </row>
    <row r="526" spans="11:27" ht="11.25">
      <c r="K526" s="14" t="s">
        <v>1452</v>
      </c>
      <c r="L526" s="25" t="s">
        <v>872</v>
      </c>
      <c r="M526" s="25"/>
      <c r="N526" s="21">
        <v>0.043</v>
      </c>
      <c r="O526" s="21">
        <v>0.043</v>
      </c>
      <c r="P526" s="21">
        <v>0.043</v>
      </c>
      <c r="Q526" s="21">
        <v>0.043</v>
      </c>
      <c r="R526" s="21">
        <v>0.043</v>
      </c>
      <c r="S526" s="21">
        <v>0.043</v>
      </c>
      <c r="T526" s="21">
        <v>0.043</v>
      </c>
      <c r="U526" s="21">
        <v>0.043</v>
      </c>
      <c r="V526" s="21">
        <v>0.043</v>
      </c>
      <c r="W526" s="21">
        <v>0.043</v>
      </c>
      <c r="X526" s="21">
        <v>0.043</v>
      </c>
      <c r="Y526" s="21">
        <v>0.043</v>
      </c>
      <c r="Z526" s="3"/>
      <c r="AA526" s="11"/>
    </row>
    <row r="527" spans="11:27" ht="11.25">
      <c r="K527" s="20"/>
      <c r="L527" s="22" t="s">
        <v>1046</v>
      </c>
      <c r="M527" s="22"/>
      <c r="N527" s="2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"/>
      <c r="AA527" s="11"/>
    </row>
    <row r="528" spans="11:27" ht="11.25">
      <c r="K528" s="14" t="s">
        <v>1453</v>
      </c>
      <c r="L528" s="25" t="s">
        <v>1176</v>
      </c>
      <c r="M528" s="25"/>
      <c r="N528" s="21">
        <v>0.23</v>
      </c>
      <c r="O528" s="21">
        <v>0.23</v>
      </c>
      <c r="P528" s="21">
        <v>0.23</v>
      </c>
      <c r="Q528" s="21">
        <v>0.23</v>
      </c>
      <c r="R528" s="21">
        <v>0.23</v>
      </c>
      <c r="S528" s="21">
        <v>0.23</v>
      </c>
      <c r="T528" s="21">
        <v>0.23</v>
      </c>
      <c r="U528" s="21">
        <v>0.23</v>
      </c>
      <c r="V528" s="21">
        <v>0.23</v>
      </c>
      <c r="W528" s="21">
        <v>0.23</v>
      </c>
      <c r="X528" s="21">
        <v>0.23</v>
      </c>
      <c r="Y528" s="21">
        <v>0.23</v>
      </c>
      <c r="Z528" s="3"/>
      <c r="AA528" s="11"/>
    </row>
    <row r="529" spans="11:27" ht="11.25">
      <c r="K529" s="14" t="s">
        <v>1454</v>
      </c>
      <c r="L529" s="25" t="s">
        <v>311</v>
      </c>
      <c r="M529" s="25"/>
      <c r="N529" s="21">
        <v>0.41</v>
      </c>
      <c r="O529" s="21">
        <v>0.41</v>
      </c>
      <c r="P529" s="21">
        <v>0.41</v>
      </c>
      <c r="Q529" s="21">
        <v>0.41</v>
      </c>
      <c r="R529" s="21">
        <v>0.41</v>
      </c>
      <c r="S529" s="21">
        <v>0.41</v>
      </c>
      <c r="T529" s="21">
        <v>0.41</v>
      </c>
      <c r="U529" s="21">
        <v>0.41</v>
      </c>
      <c r="V529" s="21">
        <v>0.41</v>
      </c>
      <c r="W529" s="21">
        <v>0.41</v>
      </c>
      <c r="X529" s="21">
        <v>0.41</v>
      </c>
      <c r="Y529" s="21">
        <v>0.41</v>
      </c>
      <c r="Z529" s="3"/>
      <c r="AA529" s="11"/>
    </row>
    <row r="530" spans="11:27" ht="11.25">
      <c r="K530" s="14" t="s">
        <v>1455</v>
      </c>
      <c r="L530" s="25" t="s">
        <v>649</v>
      </c>
      <c r="M530" s="25"/>
      <c r="N530" s="21">
        <v>0.1</v>
      </c>
      <c r="O530" s="21">
        <v>0.1</v>
      </c>
      <c r="P530" s="21">
        <v>0.1</v>
      </c>
      <c r="Q530" s="21">
        <v>0.1</v>
      </c>
      <c r="R530" s="21">
        <v>0.1</v>
      </c>
      <c r="S530" s="21">
        <v>0.1</v>
      </c>
      <c r="T530" s="21">
        <v>0.1</v>
      </c>
      <c r="U530" s="21">
        <v>0.1</v>
      </c>
      <c r="V530" s="21">
        <v>0.1</v>
      </c>
      <c r="W530" s="21">
        <v>0.1</v>
      </c>
      <c r="X530" s="21">
        <v>0.1</v>
      </c>
      <c r="Y530" s="21">
        <v>0.1</v>
      </c>
      <c r="Z530" s="3"/>
      <c r="AA530" s="11"/>
    </row>
    <row r="531" spans="11:27" ht="11.25">
      <c r="K531" s="14" t="s">
        <v>1456</v>
      </c>
      <c r="L531" s="25" t="s">
        <v>157</v>
      </c>
      <c r="M531" s="25"/>
      <c r="N531" s="21">
        <v>0.064</v>
      </c>
      <c r="O531" s="21">
        <v>0.064</v>
      </c>
      <c r="P531" s="21">
        <v>0.064</v>
      </c>
      <c r="Q531" s="21">
        <v>0.064</v>
      </c>
      <c r="R531" s="21">
        <v>0.064</v>
      </c>
      <c r="S531" s="21">
        <v>0.064</v>
      </c>
      <c r="T531" s="21">
        <v>0.064</v>
      </c>
      <c r="U531" s="21">
        <v>0.064</v>
      </c>
      <c r="V531" s="21">
        <v>0.064</v>
      </c>
      <c r="W531" s="21">
        <v>0.064</v>
      </c>
      <c r="X531" s="21">
        <v>0.064</v>
      </c>
      <c r="Y531" s="21">
        <v>0.064</v>
      </c>
      <c r="Z531" s="3"/>
      <c r="AA531" s="11"/>
    </row>
    <row r="532" spans="11:27" ht="11.25">
      <c r="K532" s="14" t="s">
        <v>1457</v>
      </c>
      <c r="L532" s="25" t="s">
        <v>510</v>
      </c>
      <c r="M532" s="25"/>
      <c r="N532" s="21">
        <v>0.153</v>
      </c>
      <c r="O532" s="21">
        <v>0.153</v>
      </c>
      <c r="P532" s="21">
        <v>0.153</v>
      </c>
      <c r="Q532" s="21">
        <v>0.153</v>
      </c>
      <c r="R532" s="21">
        <v>0.153</v>
      </c>
      <c r="S532" s="21">
        <v>0.153</v>
      </c>
      <c r="T532" s="21">
        <v>0.153</v>
      </c>
      <c r="U532" s="21">
        <v>0.153</v>
      </c>
      <c r="V532" s="21">
        <v>0.153</v>
      </c>
      <c r="W532" s="21">
        <v>0.153</v>
      </c>
      <c r="X532" s="21">
        <v>0.153</v>
      </c>
      <c r="Y532" s="21">
        <v>0.153</v>
      </c>
      <c r="Z532" s="3"/>
      <c r="AA532" s="11"/>
    </row>
    <row r="533" spans="11:27" ht="11.25">
      <c r="K533" s="14" t="s">
        <v>1458</v>
      </c>
      <c r="L533" s="25" t="s">
        <v>872</v>
      </c>
      <c r="M533" s="25"/>
      <c r="N533" s="21">
        <v>0.043</v>
      </c>
      <c r="O533" s="21">
        <v>0.043</v>
      </c>
      <c r="P533" s="21">
        <v>0.043</v>
      </c>
      <c r="Q533" s="21">
        <v>0.043</v>
      </c>
      <c r="R533" s="21">
        <v>0.043</v>
      </c>
      <c r="S533" s="21">
        <v>0.043</v>
      </c>
      <c r="T533" s="21">
        <v>0.043</v>
      </c>
      <c r="U533" s="21">
        <v>0.043</v>
      </c>
      <c r="V533" s="21">
        <v>0.043</v>
      </c>
      <c r="W533" s="21">
        <v>0.043</v>
      </c>
      <c r="X533" s="21">
        <v>0.043</v>
      </c>
      <c r="Y533" s="21">
        <v>0.043</v>
      </c>
      <c r="Z533" s="3"/>
      <c r="AA533" s="11"/>
    </row>
    <row r="534" spans="11:27" ht="11.25">
      <c r="K534" s="20"/>
      <c r="L534" s="22" t="s">
        <v>1459</v>
      </c>
      <c r="M534" s="22"/>
      <c r="N534" s="2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"/>
      <c r="AA534" s="11"/>
    </row>
    <row r="535" spans="11:27" ht="11.25">
      <c r="K535" s="14" t="s">
        <v>1460</v>
      </c>
      <c r="L535" s="25" t="s">
        <v>1176</v>
      </c>
      <c r="M535" s="25"/>
      <c r="N535" s="21">
        <v>0.23</v>
      </c>
      <c r="O535" s="21">
        <v>0.23</v>
      </c>
      <c r="P535" s="21">
        <v>0.23</v>
      </c>
      <c r="Q535" s="21">
        <v>0.23</v>
      </c>
      <c r="R535" s="21">
        <v>0.23</v>
      </c>
      <c r="S535" s="21">
        <v>0.23</v>
      </c>
      <c r="T535" s="21">
        <v>0.23</v>
      </c>
      <c r="U535" s="21">
        <v>0.23</v>
      </c>
      <c r="V535" s="21">
        <v>0.23</v>
      </c>
      <c r="W535" s="21">
        <v>0.23</v>
      </c>
      <c r="X535" s="21">
        <v>0.23</v>
      </c>
      <c r="Y535" s="21">
        <v>0.23</v>
      </c>
      <c r="Z535" s="3"/>
      <c r="AA535" s="11"/>
    </row>
    <row r="536" spans="11:27" ht="11.25">
      <c r="K536" s="14" t="s">
        <v>1461</v>
      </c>
      <c r="L536" s="25" t="s">
        <v>311</v>
      </c>
      <c r="M536" s="25"/>
      <c r="N536" s="21">
        <v>0.41</v>
      </c>
      <c r="O536" s="21">
        <v>0.41</v>
      </c>
      <c r="P536" s="21">
        <v>0.41</v>
      </c>
      <c r="Q536" s="21">
        <v>0.41</v>
      </c>
      <c r="R536" s="21">
        <v>0.41</v>
      </c>
      <c r="S536" s="21">
        <v>0.41</v>
      </c>
      <c r="T536" s="21">
        <v>0.41</v>
      </c>
      <c r="U536" s="21">
        <v>0.41</v>
      </c>
      <c r="V536" s="21">
        <v>0.41</v>
      </c>
      <c r="W536" s="21">
        <v>0.41</v>
      </c>
      <c r="X536" s="21">
        <v>0.41</v>
      </c>
      <c r="Y536" s="21">
        <v>0.41</v>
      </c>
      <c r="Z536" s="3"/>
      <c r="AA536" s="11"/>
    </row>
    <row r="537" spans="11:27" ht="11.25">
      <c r="K537" s="14" t="s">
        <v>1462</v>
      </c>
      <c r="L537" s="25" t="s">
        <v>649</v>
      </c>
      <c r="M537" s="25"/>
      <c r="N537" s="21">
        <v>0.1</v>
      </c>
      <c r="O537" s="21">
        <v>0.1</v>
      </c>
      <c r="P537" s="21">
        <v>0.1</v>
      </c>
      <c r="Q537" s="21">
        <v>0.1</v>
      </c>
      <c r="R537" s="21">
        <v>0.1</v>
      </c>
      <c r="S537" s="21">
        <v>0.1</v>
      </c>
      <c r="T537" s="21">
        <v>0.1</v>
      </c>
      <c r="U537" s="21">
        <v>0.1</v>
      </c>
      <c r="V537" s="21">
        <v>0.1</v>
      </c>
      <c r="W537" s="21">
        <v>0.1</v>
      </c>
      <c r="X537" s="21">
        <v>0.1</v>
      </c>
      <c r="Y537" s="21">
        <v>0.1</v>
      </c>
      <c r="Z537" s="3"/>
      <c r="AA537" s="11"/>
    </row>
    <row r="538" spans="11:27" ht="11.25">
      <c r="K538" s="14" t="s">
        <v>1463</v>
      </c>
      <c r="L538" s="25" t="s">
        <v>157</v>
      </c>
      <c r="M538" s="25"/>
      <c r="N538" s="21">
        <v>0.064</v>
      </c>
      <c r="O538" s="21">
        <v>0.064</v>
      </c>
      <c r="P538" s="21">
        <v>0.064</v>
      </c>
      <c r="Q538" s="21">
        <v>0.064</v>
      </c>
      <c r="R538" s="21">
        <v>0.064</v>
      </c>
      <c r="S538" s="21">
        <v>0.064</v>
      </c>
      <c r="T538" s="21">
        <v>0.064</v>
      </c>
      <c r="U538" s="21">
        <v>0.064</v>
      </c>
      <c r="V538" s="21">
        <v>0.064</v>
      </c>
      <c r="W538" s="21">
        <v>0.064</v>
      </c>
      <c r="X538" s="21">
        <v>0.064</v>
      </c>
      <c r="Y538" s="21">
        <v>0.064</v>
      </c>
      <c r="Z538" s="3"/>
      <c r="AA538" s="11"/>
    </row>
    <row r="539" spans="11:27" ht="11.25">
      <c r="K539" s="14" t="s">
        <v>1464</v>
      </c>
      <c r="L539" s="25" t="s">
        <v>510</v>
      </c>
      <c r="M539" s="25"/>
      <c r="N539" s="21">
        <v>0.153</v>
      </c>
      <c r="O539" s="21">
        <v>0.153</v>
      </c>
      <c r="P539" s="21">
        <v>0.153</v>
      </c>
      <c r="Q539" s="21">
        <v>0.153</v>
      </c>
      <c r="R539" s="21">
        <v>0.153</v>
      </c>
      <c r="S539" s="21">
        <v>0.153</v>
      </c>
      <c r="T539" s="21">
        <v>0.153</v>
      </c>
      <c r="U539" s="21">
        <v>0.153</v>
      </c>
      <c r="V539" s="21">
        <v>0.153</v>
      </c>
      <c r="W539" s="21">
        <v>0.153</v>
      </c>
      <c r="X539" s="21">
        <v>0.153</v>
      </c>
      <c r="Y539" s="21">
        <v>0.153</v>
      </c>
      <c r="Z539" s="3"/>
      <c r="AA539" s="11"/>
    </row>
    <row r="540" spans="11:27" ht="11.25">
      <c r="K540" s="14" t="s">
        <v>1465</v>
      </c>
      <c r="L540" s="25" t="s">
        <v>872</v>
      </c>
      <c r="M540" s="25"/>
      <c r="N540" s="21">
        <v>0.043</v>
      </c>
      <c r="O540" s="21">
        <v>0.043</v>
      </c>
      <c r="P540" s="21">
        <v>0.043</v>
      </c>
      <c r="Q540" s="21">
        <v>0.043</v>
      </c>
      <c r="R540" s="21">
        <v>0.043</v>
      </c>
      <c r="S540" s="21">
        <v>0.043</v>
      </c>
      <c r="T540" s="21">
        <v>0.043</v>
      </c>
      <c r="U540" s="21">
        <v>0.043</v>
      </c>
      <c r="V540" s="21">
        <v>0.043</v>
      </c>
      <c r="W540" s="21">
        <v>0.043</v>
      </c>
      <c r="X540" s="21">
        <v>0.043</v>
      </c>
      <c r="Y540" s="21">
        <v>0.043</v>
      </c>
      <c r="Z540" s="3"/>
      <c r="AA540" s="11"/>
    </row>
    <row r="541" spans="11:27" ht="11.25">
      <c r="K541" s="20"/>
      <c r="L541" s="22" t="s">
        <v>1466</v>
      </c>
      <c r="M541" s="22"/>
      <c r="N541" s="2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"/>
      <c r="AA541" s="11"/>
    </row>
    <row r="542" spans="11:27" ht="11.25">
      <c r="K542" s="14" t="s">
        <v>1467</v>
      </c>
      <c r="L542" s="25" t="s">
        <v>1176</v>
      </c>
      <c r="M542" s="25"/>
      <c r="N542" s="21">
        <v>0.23</v>
      </c>
      <c r="O542" s="21">
        <v>0.23</v>
      </c>
      <c r="P542" s="21">
        <v>0.23</v>
      </c>
      <c r="Q542" s="21">
        <v>0.23</v>
      </c>
      <c r="R542" s="21">
        <v>0.23</v>
      </c>
      <c r="S542" s="21">
        <v>0.23</v>
      </c>
      <c r="T542" s="21">
        <v>0.23</v>
      </c>
      <c r="U542" s="21">
        <v>0.23</v>
      </c>
      <c r="V542" s="21">
        <v>0.23</v>
      </c>
      <c r="W542" s="21">
        <v>0.23</v>
      </c>
      <c r="X542" s="21">
        <v>0.23</v>
      </c>
      <c r="Y542" s="21">
        <v>0.23</v>
      </c>
      <c r="Z542" s="3"/>
      <c r="AA542" s="11"/>
    </row>
    <row r="543" spans="11:27" ht="11.25">
      <c r="K543" s="14" t="s">
        <v>1468</v>
      </c>
      <c r="L543" s="25" t="s">
        <v>311</v>
      </c>
      <c r="M543" s="25"/>
      <c r="N543" s="21">
        <v>0.41</v>
      </c>
      <c r="O543" s="21">
        <v>0.41</v>
      </c>
      <c r="P543" s="21">
        <v>0.41</v>
      </c>
      <c r="Q543" s="21">
        <v>0.41</v>
      </c>
      <c r="R543" s="21">
        <v>0.41</v>
      </c>
      <c r="S543" s="21">
        <v>0.41</v>
      </c>
      <c r="T543" s="21">
        <v>0.41</v>
      </c>
      <c r="U543" s="21">
        <v>0.41</v>
      </c>
      <c r="V543" s="21">
        <v>0.41</v>
      </c>
      <c r="W543" s="21">
        <v>0.41</v>
      </c>
      <c r="X543" s="21">
        <v>0.41</v>
      </c>
      <c r="Y543" s="21">
        <v>0.41</v>
      </c>
      <c r="Z543" s="3"/>
      <c r="AA543" s="11"/>
    </row>
    <row r="544" spans="11:27" ht="11.25">
      <c r="K544" s="14" t="s">
        <v>1469</v>
      </c>
      <c r="L544" s="25" t="s">
        <v>649</v>
      </c>
      <c r="M544" s="25"/>
      <c r="N544" s="21">
        <v>0.1</v>
      </c>
      <c r="O544" s="21">
        <v>0.1</v>
      </c>
      <c r="P544" s="21">
        <v>0.1</v>
      </c>
      <c r="Q544" s="21">
        <v>0.1</v>
      </c>
      <c r="R544" s="21">
        <v>0.1</v>
      </c>
      <c r="S544" s="21">
        <v>0.1</v>
      </c>
      <c r="T544" s="21">
        <v>0.1</v>
      </c>
      <c r="U544" s="21">
        <v>0.1</v>
      </c>
      <c r="V544" s="21">
        <v>0.1</v>
      </c>
      <c r="W544" s="21">
        <v>0.1</v>
      </c>
      <c r="X544" s="21">
        <v>0.1</v>
      </c>
      <c r="Y544" s="21">
        <v>0.1</v>
      </c>
      <c r="Z544" s="3"/>
      <c r="AA544" s="11"/>
    </row>
    <row r="545" spans="11:27" ht="11.25">
      <c r="K545" s="14" t="s">
        <v>1470</v>
      </c>
      <c r="L545" s="25" t="s">
        <v>157</v>
      </c>
      <c r="M545" s="25"/>
      <c r="N545" s="21">
        <v>0.064</v>
      </c>
      <c r="O545" s="21">
        <v>0.064</v>
      </c>
      <c r="P545" s="21">
        <v>0.064</v>
      </c>
      <c r="Q545" s="21">
        <v>0.064</v>
      </c>
      <c r="R545" s="21">
        <v>0.064</v>
      </c>
      <c r="S545" s="21">
        <v>0.064</v>
      </c>
      <c r="T545" s="21">
        <v>0.064</v>
      </c>
      <c r="U545" s="21">
        <v>0.064</v>
      </c>
      <c r="V545" s="21">
        <v>0.064</v>
      </c>
      <c r="W545" s="21">
        <v>0.064</v>
      </c>
      <c r="X545" s="21">
        <v>0.064</v>
      </c>
      <c r="Y545" s="21">
        <v>0.064</v>
      </c>
      <c r="Z545" s="3"/>
      <c r="AA545" s="11"/>
    </row>
    <row r="546" spans="11:27" ht="11.25">
      <c r="K546" s="14" t="s">
        <v>1471</v>
      </c>
      <c r="L546" s="25" t="s">
        <v>510</v>
      </c>
      <c r="M546" s="25"/>
      <c r="N546" s="21">
        <v>0.153</v>
      </c>
      <c r="O546" s="21">
        <v>0.153</v>
      </c>
      <c r="P546" s="21">
        <v>0.153</v>
      </c>
      <c r="Q546" s="21">
        <v>0.153</v>
      </c>
      <c r="R546" s="21">
        <v>0.153</v>
      </c>
      <c r="S546" s="21">
        <v>0.153</v>
      </c>
      <c r="T546" s="21">
        <v>0.153</v>
      </c>
      <c r="U546" s="21">
        <v>0.153</v>
      </c>
      <c r="V546" s="21">
        <v>0.153</v>
      </c>
      <c r="W546" s="21">
        <v>0.153</v>
      </c>
      <c r="X546" s="21">
        <v>0.153</v>
      </c>
      <c r="Y546" s="21">
        <v>0.153</v>
      </c>
      <c r="Z546" s="3"/>
      <c r="AA546" s="11"/>
    </row>
    <row r="547" spans="11:27" ht="11.25">
      <c r="K547" s="14" t="s">
        <v>1472</v>
      </c>
      <c r="L547" s="25" t="s">
        <v>872</v>
      </c>
      <c r="M547" s="25"/>
      <c r="N547" s="21">
        <v>0.043</v>
      </c>
      <c r="O547" s="21">
        <v>0.043</v>
      </c>
      <c r="P547" s="21">
        <v>0.043</v>
      </c>
      <c r="Q547" s="21">
        <v>0.043</v>
      </c>
      <c r="R547" s="21">
        <v>0.043</v>
      </c>
      <c r="S547" s="21">
        <v>0.043</v>
      </c>
      <c r="T547" s="21">
        <v>0.043</v>
      </c>
      <c r="U547" s="21">
        <v>0.043</v>
      </c>
      <c r="V547" s="21">
        <v>0.043</v>
      </c>
      <c r="W547" s="21">
        <v>0.043</v>
      </c>
      <c r="X547" s="21">
        <v>0.043</v>
      </c>
      <c r="Y547" s="21">
        <v>0.043</v>
      </c>
      <c r="Z547" s="3"/>
      <c r="AA547" s="11"/>
    </row>
    <row r="548" spans="11:27" ht="11.25">
      <c r="K548" s="20"/>
      <c r="L548" s="22" t="s">
        <v>1473</v>
      </c>
      <c r="M548" s="22"/>
      <c r="N548" s="2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"/>
      <c r="AA548" s="11"/>
    </row>
    <row r="549" spans="11:27" ht="11.25">
      <c r="K549" s="14" t="s">
        <v>1474</v>
      </c>
      <c r="L549" s="25" t="s">
        <v>1176</v>
      </c>
      <c r="M549" s="25"/>
      <c r="N549" s="21">
        <v>0.23</v>
      </c>
      <c r="O549" s="21">
        <v>0.23</v>
      </c>
      <c r="P549" s="21">
        <v>0.23</v>
      </c>
      <c r="Q549" s="21">
        <v>0.23</v>
      </c>
      <c r="R549" s="21">
        <v>0.23</v>
      </c>
      <c r="S549" s="21">
        <v>0.23</v>
      </c>
      <c r="T549" s="21">
        <v>0.23</v>
      </c>
      <c r="U549" s="21">
        <v>0.23</v>
      </c>
      <c r="V549" s="21">
        <v>0.23</v>
      </c>
      <c r="W549" s="21">
        <v>0.23</v>
      </c>
      <c r="X549" s="21">
        <v>0.23</v>
      </c>
      <c r="Y549" s="21">
        <v>0.23</v>
      </c>
      <c r="Z549" s="3"/>
      <c r="AA549" s="11"/>
    </row>
    <row r="550" spans="11:27" ht="11.25">
      <c r="K550" s="14" t="s">
        <v>1475</v>
      </c>
      <c r="L550" s="25" t="s">
        <v>311</v>
      </c>
      <c r="M550" s="25"/>
      <c r="N550" s="21">
        <v>0.41</v>
      </c>
      <c r="O550" s="21">
        <v>0.41</v>
      </c>
      <c r="P550" s="21">
        <v>0.41</v>
      </c>
      <c r="Q550" s="21">
        <v>0.41</v>
      </c>
      <c r="R550" s="21">
        <v>0.41</v>
      </c>
      <c r="S550" s="21">
        <v>0.41</v>
      </c>
      <c r="T550" s="21">
        <v>0.41</v>
      </c>
      <c r="U550" s="21">
        <v>0.41</v>
      </c>
      <c r="V550" s="21">
        <v>0.41</v>
      </c>
      <c r="W550" s="21">
        <v>0.41</v>
      </c>
      <c r="X550" s="21">
        <v>0.41</v>
      </c>
      <c r="Y550" s="21">
        <v>0.41</v>
      </c>
      <c r="Z550" s="3"/>
      <c r="AA550" s="11"/>
    </row>
    <row r="551" spans="11:27" ht="11.25">
      <c r="K551" s="14" t="s">
        <v>1476</v>
      </c>
      <c r="L551" s="25" t="s">
        <v>649</v>
      </c>
      <c r="M551" s="25"/>
      <c r="N551" s="21">
        <v>0.1</v>
      </c>
      <c r="O551" s="21">
        <v>0.1</v>
      </c>
      <c r="P551" s="21">
        <v>0.1</v>
      </c>
      <c r="Q551" s="21">
        <v>0.1</v>
      </c>
      <c r="R551" s="21">
        <v>0.1</v>
      </c>
      <c r="S551" s="21">
        <v>0.1</v>
      </c>
      <c r="T551" s="21">
        <v>0.1</v>
      </c>
      <c r="U551" s="21">
        <v>0.1</v>
      </c>
      <c r="V551" s="21">
        <v>0.1</v>
      </c>
      <c r="W551" s="21">
        <v>0.1</v>
      </c>
      <c r="X551" s="21">
        <v>0.1</v>
      </c>
      <c r="Y551" s="21">
        <v>0.1</v>
      </c>
      <c r="Z551" s="3"/>
      <c r="AA551" s="11"/>
    </row>
    <row r="552" spans="11:27" ht="11.25">
      <c r="K552" s="14" t="s">
        <v>1477</v>
      </c>
      <c r="L552" s="25" t="s">
        <v>157</v>
      </c>
      <c r="M552" s="25"/>
      <c r="N552" s="21">
        <v>0.064</v>
      </c>
      <c r="O552" s="21">
        <v>0.064</v>
      </c>
      <c r="P552" s="21">
        <v>0.064</v>
      </c>
      <c r="Q552" s="21">
        <v>0.064</v>
      </c>
      <c r="R552" s="21">
        <v>0.064</v>
      </c>
      <c r="S552" s="21">
        <v>0.064</v>
      </c>
      <c r="T552" s="21">
        <v>0.064</v>
      </c>
      <c r="U552" s="21">
        <v>0.064</v>
      </c>
      <c r="V552" s="21">
        <v>0.064</v>
      </c>
      <c r="W552" s="21">
        <v>0.064</v>
      </c>
      <c r="X552" s="21">
        <v>0.064</v>
      </c>
      <c r="Y552" s="21">
        <v>0.064</v>
      </c>
      <c r="Z552" s="3"/>
      <c r="AA552" s="11"/>
    </row>
    <row r="553" spans="11:27" ht="11.25">
      <c r="K553" s="14" t="s">
        <v>1478</v>
      </c>
      <c r="L553" s="25" t="s">
        <v>510</v>
      </c>
      <c r="M553" s="25"/>
      <c r="N553" s="21">
        <v>0.153</v>
      </c>
      <c r="O553" s="21">
        <v>0.153</v>
      </c>
      <c r="P553" s="21">
        <v>0.153</v>
      </c>
      <c r="Q553" s="21">
        <v>0.153</v>
      </c>
      <c r="R553" s="21">
        <v>0.153</v>
      </c>
      <c r="S553" s="21">
        <v>0.153</v>
      </c>
      <c r="T553" s="21">
        <v>0.153</v>
      </c>
      <c r="U553" s="21">
        <v>0.153</v>
      </c>
      <c r="V553" s="21">
        <v>0.153</v>
      </c>
      <c r="W553" s="21">
        <v>0.153</v>
      </c>
      <c r="X553" s="21">
        <v>0.153</v>
      </c>
      <c r="Y553" s="21">
        <v>0.153</v>
      </c>
      <c r="Z553" s="3"/>
      <c r="AA553" s="11"/>
    </row>
    <row r="554" spans="11:27" ht="11.25">
      <c r="K554" s="14" t="s">
        <v>1479</v>
      </c>
      <c r="L554" s="25" t="s">
        <v>872</v>
      </c>
      <c r="M554" s="25"/>
      <c r="N554" s="21">
        <v>0.043</v>
      </c>
      <c r="O554" s="21">
        <v>0.043</v>
      </c>
      <c r="P554" s="21">
        <v>0.043</v>
      </c>
      <c r="Q554" s="21">
        <v>0.043</v>
      </c>
      <c r="R554" s="21">
        <v>0.043</v>
      </c>
      <c r="S554" s="21">
        <v>0.043</v>
      </c>
      <c r="T554" s="21">
        <v>0.043</v>
      </c>
      <c r="U554" s="21">
        <v>0.043</v>
      </c>
      <c r="V554" s="21">
        <v>0.043</v>
      </c>
      <c r="W554" s="21">
        <v>0.043</v>
      </c>
      <c r="X554" s="21">
        <v>0.043</v>
      </c>
      <c r="Y554" s="21">
        <v>0.043</v>
      </c>
      <c r="Z554" s="3"/>
      <c r="AA554" s="11"/>
    </row>
    <row r="555" spans="11:27" ht="11.25">
      <c r="K555" s="20"/>
      <c r="L555" s="22" t="s">
        <v>1480</v>
      </c>
      <c r="M555" s="22"/>
      <c r="N555" s="2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"/>
      <c r="AA555" s="11"/>
    </row>
    <row r="556" spans="11:27" ht="11.25">
      <c r="K556" s="23" t="s">
        <v>1481</v>
      </c>
      <c r="L556" s="25" t="s">
        <v>1176</v>
      </c>
      <c r="M556" s="25"/>
      <c r="N556" s="21">
        <v>0.5</v>
      </c>
      <c r="O556" s="21">
        <v>0.5</v>
      </c>
      <c r="P556" s="21">
        <v>0.5</v>
      </c>
      <c r="Q556" s="21">
        <v>0.5</v>
      </c>
      <c r="R556" s="21">
        <v>0.5</v>
      </c>
      <c r="S556" s="21">
        <v>0.5</v>
      </c>
      <c r="T556" s="21">
        <v>0.5</v>
      </c>
      <c r="U556" s="21">
        <v>0.5</v>
      </c>
      <c r="V556" s="21">
        <v>0.5</v>
      </c>
      <c r="W556" s="21">
        <v>0.5</v>
      </c>
      <c r="X556" s="21">
        <v>0.5</v>
      </c>
      <c r="Y556" s="21">
        <v>0.5</v>
      </c>
      <c r="Z556" s="3"/>
      <c r="AA556" s="11"/>
    </row>
    <row r="557" spans="11:27" ht="11.25">
      <c r="K557" s="23" t="s">
        <v>1482</v>
      </c>
      <c r="L557" s="25" t="s">
        <v>311</v>
      </c>
      <c r="M557" s="25"/>
      <c r="N557" s="21">
        <v>0.5</v>
      </c>
      <c r="O557" s="21">
        <v>0.5</v>
      </c>
      <c r="P557" s="21">
        <v>0.5</v>
      </c>
      <c r="Q557" s="21">
        <v>0.5</v>
      </c>
      <c r="R557" s="21">
        <v>0.5</v>
      </c>
      <c r="S557" s="21">
        <v>0.5</v>
      </c>
      <c r="T557" s="21">
        <v>0.5</v>
      </c>
      <c r="U557" s="21">
        <v>0.5</v>
      </c>
      <c r="V557" s="21">
        <v>0.5</v>
      </c>
      <c r="W557" s="21">
        <v>0.5</v>
      </c>
      <c r="X557" s="21">
        <v>0.5</v>
      </c>
      <c r="Y557" s="21">
        <v>0.5</v>
      </c>
      <c r="Z557" s="3"/>
      <c r="AA557" s="11"/>
    </row>
    <row r="558" spans="11:27" ht="11.25">
      <c r="K558" s="23" t="s">
        <v>1483</v>
      </c>
      <c r="L558" s="25" t="s">
        <v>649</v>
      </c>
      <c r="M558" s="25"/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3"/>
      <c r="AA558" s="11"/>
    </row>
    <row r="559" spans="11:27" ht="11.25">
      <c r="K559" s="23" t="s">
        <v>1484</v>
      </c>
      <c r="L559" s="25" t="s">
        <v>157</v>
      </c>
      <c r="M559" s="25"/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3"/>
      <c r="AA559" s="11"/>
    </row>
    <row r="560" spans="11:27" ht="11.25">
      <c r="K560" s="23" t="s">
        <v>1485</v>
      </c>
      <c r="L560" s="25" t="s">
        <v>510</v>
      </c>
      <c r="M560" s="25"/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3"/>
      <c r="AA560" s="11"/>
    </row>
    <row r="561" spans="11:27" ht="11.25">
      <c r="K561" s="23" t="s">
        <v>1486</v>
      </c>
      <c r="L561" s="25" t="s">
        <v>872</v>
      </c>
      <c r="M561" s="25"/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3"/>
      <c r="AA561" s="11"/>
    </row>
    <row r="562" spans="11:27" ht="11.25">
      <c r="K562" s="18"/>
      <c r="L562" s="15" t="s">
        <v>1487</v>
      </c>
      <c r="M562" s="1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"/>
      <c r="AA562" s="11"/>
    </row>
    <row r="563" spans="11:27" ht="11.25">
      <c r="K563" s="18"/>
      <c r="L563" s="19" t="s">
        <v>1488</v>
      </c>
      <c r="M563" s="1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"/>
      <c r="AA563" s="11"/>
    </row>
    <row r="564" spans="11:27" ht="11.25">
      <c r="K564" s="18" t="s">
        <v>1489</v>
      </c>
      <c r="L564" s="25" t="s">
        <v>1490</v>
      </c>
      <c r="M564" s="25"/>
      <c r="N564" s="26">
        <v>0.2</v>
      </c>
      <c r="O564" s="26">
        <v>0.2</v>
      </c>
      <c r="P564" s="26">
        <v>0.2</v>
      </c>
      <c r="Q564" s="26">
        <v>0.2</v>
      </c>
      <c r="R564" s="26">
        <v>0.2</v>
      </c>
      <c r="S564" s="26">
        <v>0.2</v>
      </c>
      <c r="T564" s="26">
        <v>0.2</v>
      </c>
      <c r="U564" s="26">
        <v>0.2</v>
      </c>
      <c r="V564" s="26">
        <v>0.2</v>
      </c>
      <c r="W564" s="26">
        <v>0.2</v>
      </c>
      <c r="X564" s="26">
        <v>0.2</v>
      </c>
      <c r="Y564" s="26">
        <v>0.2</v>
      </c>
      <c r="Z564" s="3"/>
      <c r="AA564" s="11"/>
    </row>
    <row r="565" spans="11:27" ht="11.25">
      <c r="K565" s="18" t="s">
        <v>1491</v>
      </c>
      <c r="L565" s="25" t="s">
        <v>1492</v>
      </c>
      <c r="M565" s="25"/>
      <c r="N565" s="26">
        <v>0.53</v>
      </c>
      <c r="O565" s="26">
        <v>0.53</v>
      </c>
      <c r="P565" s="26">
        <v>0.53</v>
      </c>
      <c r="Q565" s="26">
        <v>0.53</v>
      </c>
      <c r="R565" s="26">
        <v>0.53</v>
      </c>
      <c r="S565" s="26">
        <v>0.53</v>
      </c>
      <c r="T565" s="26">
        <v>0.53</v>
      </c>
      <c r="U565" s="26">
        <v>0.53</v>
      </c>
      <c r="V565" s="26">
        <v>0.53</v>
      </c>
      <c r="W565" s="26">
        <v>0.53</v>
      </c>
      <c r="X565" s="26">
        <v>0.53</v>
      </c>
      <c r="Y565" s="26">
        <v>0.53</v>
      </c>
      <c r="Z565" s="3"/>
      <c r="AA565" s="11"/>
    </row>
    <row r="566" spans="11:27" ht="11.25">
      <c r="K566" s="18" t="s">
        <v>1493</v>
      </c>
      <c r="L566" s="25" t="s">
        <v>1199</v>
      </c>
      <c r="M566" s="25"/>
      <c r="N566" s="26">
        <v>0.24</v>
      </c>
      <c r="O566" s="26">
        <v>0.24</v>
      </c>
      <c r="P566" s="26">
        <v>0.24</v>
      </c>
      <c r="Q566" s="26">
        <v>0.24</v>
      </c>
      <c r="R566" s="26">
        <v>0.24</v>
      </c>
      <c r="S566" s="26">
        <v>0.24</v>
      </c>
      <c r="T566" s="26">
        <v>0.24</v>
      </c>
      <c r="U566" s="26">
        <v>0.24</v>
      </c>
      <c r="V566" s="26">
        <v>0.24</v>
      </c>
      <c r="W566" s="26">
        <v>0.24</v>
      </c>
      <c r="X566" s="26">
        <v>0.24</v>
      </c>
      <c r="Y566" s="26">
        <v>0.24</v>
      </c>
      <c r="Z566" s="3"/>
      <c r="AA566" s="11"/>
    </row>
    <row r="567" spans="11:27" ht="11.25">
      <c r="K567" s="18" t="s">
        <v>1494</v>
      </c>
      <c r="L567" s="25" t="s">
        <v>1495</v>
      </c>
      <c r="M567" s="25"/>
      <c r="N567" s="26">
        <v>0.03</v>
      </c>
      <c r="O567" s="26">
        <v>0.03</v>
      </c>
      <c r="P567" s="26">
        <v>0.03</v>
      </c>
      <c r="Q567" s="26">
        <v>0.03</v>
      </c>
      <c r="R567" s="26">
        <v>0.03</v>
      </c>
      <c r="S567" s="26">
        <v>0.03</v>
      </c>
      <c r="T567" s="26">
        <v>0.03</v>
      </c>
      <c r="U567" s="26">
        <v>0.03</v>
      </c>
      <c r="V567" s="26">
        <v>0.03</v>
      </c>
      <c r="W567" s="26">
        <v>0.03</v>
      </c>
      <c r="X567" s="26">
        <v>0.03</v>
      </c>
      <c r="Y567" s="26">
        <v>0.03</v>
      </c>
      <c r="Z567" s="3"/>
      <c r="AA567" s="11"/>
    </row>
    <row r="568" spans="11:27" ht="11.25">
      <c r="K568" s="18"/>
      <c r="L568" s="19" t="s">
        <v>1496</v>
      </c>
      <c r="M568" s="1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"/>
      <c r="AA568" s="11"/>
    </row>
    <row r="569" spans="11:27" ht="11.25">
      <c r="K569" s="18" t="s">
        <v>1497</v>
      </c>
      <c r="L569" s="25" t="s">
        <v>1490</v>
      </c>
      <c r="M569" s="25"/>
      <c r="N569" s="26">
        <v>0.47</v>
      </c>
      <c r="O569" s="26">
        <v>0.47</v>
      </c>
      <c r="P569" s="26">
        <v>0.47</v>
      </c>
      <c r="Q569" s="26">
        <v>0.47</v>
      </c>
      <c r="R569" s="26">
        <v>0.47</v>
      </c>
      <c r="S569" s="26">
        <v>0.47</v>
      </c>
      <c r="T569" s="26">
        <v>0.47</v>
      </c>
      <c r="U569" s="26">
        <v>0.47</v>
      </c>
      <c r="V569" s="26">
        <v>0.47</v>
      </c>
      <c r="W569" s="26">
        <v>0.47</v>
      </c>
      <c r="X569" s="26">
        <v>0.47</v>
      </c>
      <c r="Y569" s="26">
        <v>0.47</v>
      </c>
      <c r="Z569" s="3"/>
      <c r="AA569" s="11"/>
    </row>
    <row r="570" spans="11:27" ht="11.25">
      <c r="K570" s="18" t="s">
        <v>1498</v>
      </c>
      <c r="L570" s="25" t="s">
        <v>1492</v>
      </c>
      <c r="M570" s="25"/>
      <c r="N570" s="26">
        <v>0.26</v>
      </c>
      <c r="O570" s="26">
        <v>0.26</v>
      </c>
      <c r="P570" s="26">
        <v>0.26</v>
      </c>
      <c r="Q570" s="26">
        <v>0.26</v>
      </c>
      <c r="R570" s="26">
        <v>0.26</v>
      </c>
      <c r="S570" s="26">
        <v>0.26</v>
      </c>
      <c r="T570" s="26">
        <v>0.26</v>
      </c>
      <c r="U570" s="26">
        <v>0.26</v>
      </c>
      <c r="V570" s="26">
        <v>0.26</v>
      </c>
      <c r="W570" s="26">
        <v>0.26</v>
      </c>
      <c r="X570" s="26">
        <v>0.26</v>
      </c>
      <c r="Y570" s="26">
        <v>0.26</v>
      </c>
      <c r="Z570" s="3"/>
      <c r="AA570" s="11"/>
    </row>
    <row r="571" spans="11:27" ht="11.25">
      <c r="K571" s="18" t="s">
        <v>1499</v>
      </c>
      <c r="L571" s="25" t="s">
        <v>1199</v>
      </c>
      <c r="M571" s="25"/>
      <c r="N571" s="26">
        <v>0.22</v>
      </c>
      <c r="O571" s="26">
        <v>0.22</v>
      </c>
      <c r="P571" s="26">
        <v>0.22</v>
      </c>
      <c r="Q571" s="26">
        <v>0.22</v>
      </c>
      <c r="R571" s="26">
        <v>0.22</v>
      </c>
      <c r="S571" s="26">
        <v>0.22</v>
      </c>
      <c r="T571" s="26">
        <v>0.22</v>
      </c>
      <c r="U571" s="26">
        <v>0.22</v>
      </c>
      <c r="V571" s="26">
        <v>0.22</v>
      </c>
      <c r="W571" s="26">
        <v>0.22</v>
      </c>
      <c r="X571" s="26">
        <v>0.22</v>
      </c>
      <c r="Y571" s="26">
        <v>0.22</v>
      </c>
      <c r="Z571" s="3"/>
      <c r="AA571" s="11"/>
    </row>
    <row r="572" spans="11:27" ht="11.25">
      <c r="K572" s="18" t="s">
        <v>1500</v>
      </c>
      <c r="L572" s="25" t="s">
        <v>1495</v>
      </c>
      <c r="M572" s="25"/>
      <c r="N572" s="26">
        <v>0.05</v>
      </c>
      <c r="O572" s="26">
        <v>0.05</v>
      </c>
      <c r="P572" s="26">
        <v>0.05</v>
      </c>
      <c r="Q572" s="26">
        <v>0.05</v>
      </c>
      <c r="R572" s="26">
        <v>0.05</v>
      </c>
      <c r="S572" s="26">
        <v>0.05</v>
      </c>
      <c r="T572" s="26">
        <v>0.05</v>
      </c>
      <c r="U572" s="26">
        <v>0.05</v>
      </c>
      <c r="V572" s="26">
        <v>0.05</v>
      </c>
      <c r="W572" s="26">
        <v>0.05</v>
      </c>
      <c r="X572" s="26">
        <v>0.05</v>
      </c>
      <c r="Y572" s="26">
        <v>0.05</v>
      </c>
      <c r="Z572" s="3"/>
      <c r="AA572" s="11"/>
    </row>
    <row r="573" spans="11:27" ht="11.25">
      <c r="K573" s="18"/>
      <c r="L573" s="19" t="s">
        <v>1501</v>
      </c>
      <c r="M573" s="1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"/>
      <c r="AA573" s="11"/>
    </row>
    <row r="574" spans="11:27" ht="11.25">
      <c r="K574" s="18" t="s">
        <v>1502</v>
      </c>
      <c r="L574" s="25" t="s">
        <v>1490</v>
      </c>
      <c r="M574" s="25"/>
      <c r="N574" s="26">
        <v>0.43</v>
      </c>
      <c r="O574" s="26">
        <v>0.43</v>
      </c>
      <c r="P574" s="26">
        <v>0.43</v>
      </c>
      <c r="Q574" s="26">
        <v>0.43</v>
      </c>
      <c r="R574" s="26">
        <v>0.43</v>
      </c>
      <c r="S574" s="26">
        <v>0.43</v>
      </c>
      <c r="T574" s="26">
        <v>0.43</v>
      </c>
      <c r="U574" s="26">
        <v>0.43</v>
      </c>
      <c r="V574" s="26">
        <v>0.43</v>
      </c>
      <c r="W574" s="26">
        <v>0.43</v>
      </c>
      <c r="X574" s="26">
        <v>0.43</v>
      </c>
      <c r="Y574" s="26">
        <v>0.43</v>
      </c>
      <c r="Z574" s="3"/>
      <c r="AA574" s="11"/>
    </row>
    <row r="575" spans="11:27" ht="11.25">
      <c r="K575" s="18" t="s">
        <v>1503</v>
      </c>
      <c r="L575" s="25" t="s">
        <v>1492</v>
      </c>
      <c r="M575" s="25"/>
      <c r="N575" s="26">
        <v>0.24</v>
      </c>
      <c r="O575" s="26">
        <v>0.24</v>
      </c>
      <c r="P575" s="26">
        <v>0.24</v>
      </c>
      <c r="Q575" s="26">
        <v>0.24</v>
      </c>
      <c r="R575" s="26">
        <v>0.24</v>
      </c>
      <c r="S575" s="26">
        <v>0.24</v>
      </c>
      <c r="T575" s="26">
        <v>0.24</v>
      </c>
      <c r="U575" s="26">
        <v>0.24</v>
      </c>
      <c r="V575" s="26">
        <v>0.24</v>
      </c>
      <c r="W575" s="26">
        <v>0.24</v>
      </c>
      <c r="X575" s="26">
        <v>0.24</v>
      </c>
      <c r="Y575" s="26">
        <v>0.24</v>
      </c>
      <c r="Z575" s="3"/>
      <c r="AA575" s="11"/>
    </row>
    <row r="576" spans="11:27" ht="11.25">
      <c r="K576" s="18" t="s">
        <v>1504</v>
      </c>
      <c r="L576" s="25" t="s">
        <v>1199</v>
      </c>
      <c r="M576" s="25"/>
      <c r="N576" s="26">
        <v>0.29</v>
      </c>
      <c r="O576" s="26">
        <v>0.29</v>
      </c>
      <c r="P576" s="26">
        <v>0.29</v>
      </c>
      <c r="Q576" s="26">
        <v>0.29</v>
      </c>
      <c r="R576" s="26">
        <v>0.29</v>
      </c>
      <c r="S576" s="26">
        <v>0.29</v>
      </c>
      <c r="T576" s="26">
        <v>0.29</v>
      </c>
      <c r="U576" s="26">
        <v>0.29</v>
      </c>
      <c r="V576" s="26">
        <v>0.29</v>
      </c>
      <c r="W576" s="26">
        <v>0.29</v>
      </c>
      <c r="X576" s="26">
        <v>0.29</v>
      </c>
      <c r="Y576" s="26">
        <v>0.29</v>
      </c>
      <c r="Z576" s="3"/>
      <c r="AA576" s="11"/>
    </row>
    <row r="577" spans="11:27" ht="11.25">
      <c r="K577" s="18" t="s">
        <v>1505</v>
      </c>
      <c r="L577" s="25" t="s">
        <v>1495</v>
      </c>
      <c r="M577" s="25"/>
      <c r="N577" s="26">
        <v>0.04</v>
      </c>
      <c r="O577" s="26">
        <v>0.04</v>
      </c>
      <c r="P577" s="26">
        <v>0.04</v>
      </c>
      <c r="Q577" s="26">
        <v>0.04</v>
      </c>
      <c r="R577" s="26">
        <v>0.04</v>
      </c>
      <c r="S577" s="26">
        <v>0.04</v>
      </c>
      <c r="T577" s="26">
        <v>0.04</v>
      </c>
      <c r="U577" s="26">
        <v>0.04</v>
      </c>
      <c r="V577" s="26">
        <v>0.04</v>
      </c>
      <c r="W577" s="26">
        <v>0.04</v>
      </c>
      <c r="X577" s="26">
        <v>0.04</v>
      </c>
      <c r="Y577" s="26">
        <v>0.04</v>
      </c>
      <c r="Z577" s="3"/>
      <c r="AA577" s="11"/>
    </row>
    <row r="578" spans="11:27" ht="6.75" customHeight="1">
      <c r="K578" s="18"/>
      <c r="L578" s="25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3"/>
      <c r="AA578" s="11"/>
    </row>
    <row r="579" spans="9:27" ht="11.25">
      <c r="I579" t="s">
        <v>637</v>
      </c>
      <c r="K579" s="14"/>
      <c r="L579" s="13" t="s">
        <v>1506</v>
      </c>
      <c r="M579" s="1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"/>
      <c r="AA579" s="11"/>
    </row>
    <row r="580" spans="11:27" ht="11.25">
      <c r="K580" s="14"/>
      <c r="L580" s="15" t="s">
        <v>1507</v>
      </c>
      <c r="M580" s="15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"/>
      <c r="AA580" s="11"/>
    </row>
    <row r="581" spans="11:27" ht="11.25">
      <c r="K581" s="14"/>
      <c r="L581" s="19" t="s">
        <v>1508</v>
      </c>
      <c r="M581" s="1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"/>
      <c r="AA581" s="11"/>
    </row>
    <row r="582" spans="11:27" ht="11.25">
      <c r="K582" s="14" t="s">
        <v>1509</v>
      </c>
      <c r="L582" s="25" t="s">
        <v>1208</v>
      </c>
      <c r="M582" s="25"/>
      <c r="N582" s="3"/>
      <c r="O582" s="3"/>
      <c r="P582" s="3"/>
      <c r="Q582" s="3"/>
      <c r="R582" s="3"/>
      <c r="S582" s="3"/>
      <c r="T582" s="3"/>
      <c r="U582" s="3">
        <v>0</v>
      </c>
      <c r="V582" s="3"/>
      <c r="W582" s="3"/>
      <c r="X582" s="3">
        <v>0</v>
      </c>
      <c r="Y582" s="3">
        <v>0</v>
      </c>
      <c r="Z582" s="3" t="s">
        <v>159</v>
      </c>
      <c r="AA582" s="11"/>
    </row>
    <row r="583" spans="11:27" ht="11.25">
      <c r="K583" s="14" t="s">
        <v>1510</v>
      </c>
      <c r="L583" s="25" t="s">
        <v>1207</v>
      </c>
      <c r="M583" s="25"/>
      <c r="N583" s="3"/>
      <c r="O583" s="3"/>
      <c r="P583" s="3"/>
      <c r="Q583" s="3"/>
      <c r="R583" s="3"/>
      <c r="S583" s="3"/>
      <c r="T583" s="3"/>
      <c r="U583" s="3">
        <v>0</v>
      </c>
      <c r="V583" s="3"/>
      <c r="W583" s="3"/>
      <c r="X583" s="3">
        <v>0</v>
      </c>
      <c r="Y583" s="3">
        <v>0</v>
      </c>
      <c r="Z583" s="3" t="s">
        <v>159</v>
      </c>
      <c r="AA583" s="11"/>
    </row>
    <row r="584" spans="11:27" ht="11.25">
      <c r="K584" s="14" t="s">
        <v>1511</v>
      </c>
      <c r="L584" s="25" t="s">
        <v>503</v>
      </c>
      <c r="M584" s="25"/>
      <c r="N584" s="3"/>
      <c r="O584" s="3"/>
      <c r="P584" s="3"/>
      <c r="Q584" s="3"/>
      <c r="R584" s="3"/>
      <c r="S584" s="3"/>
      <c r="T584" s="3"/>
      <c r="U584" s="3">
        <v>0</v>
      </c>
      <c r="V584" s="3"/>
      <c r="W584" s="3"/>
      <c r="X584" s="3">
        <v>0</v>
      </c>
      <c r="Y584" s="3">
        <v>0</v>
      </c>
      <c r="Z584" s="3" t="s">
        <v>159</v>
      </c>
      <c r="AA584" s="11"/>
    </row>
    <row r="585" spans="11:27" ht="11.25">
      <c r="K585" s="14" t="s">
        <v>1512</v>
      </c>
      <c r="L585" s="25" t="s">
        <v>486</v>
      </c>
      <c r="M585" s="25"/>
      <c r="N585" s="3"/>
      <c r="O585" s="3"/>
      <c r="P585" s="3"/>
      <c r="Q585" s="3"/>
      <c r="R585" s="3"/>
      <c r="S585" s="3"/>
      <c r="T585" s="3"/>
      <c r="U585" s="3">
        <v>0</v>
      </c>
      <c r="V585" s="3"/>
      <c r="W585" s="3"/>
      <c r="X585" s="3">
        <v>11200.32</v>
      </c>
      <c r="Y585" s="3">
        <v>0</v>
      </c>
      <c r="Z585" s="3" t="s">
        <v>159</v>
      </c>
      <c r="AA585" s="11"/>
    </row>
    <row r="586" spans="11:27" ht="11.25">
      <c r="K586" s="14" t="s">
        <v>856</v>
      </c>
      <c r="L586" s="25" t="s">
        <v>857</v>
      </c>
      <c r="M586" s="25"/>
      <c r="N586" s="3"/>
      <c r="O586" s="3"/>
      <c r="P586" s="3"/>
      <c r="Q586" s="3"/>
      <c r="R586" s="3"/>
      <c r="S586" s="3"/>
      <c r="T586" s="3"/>
      <c r="U586" s="3">
        <v>0</v>
      </c>
      <c r="V586" s="3"/>
      <c r="W586" s="3"/>
      <c r="X586" s="3">
        <v>0</v>
      </c>
      <c r="Y586" s="3">
        <v>0</v>
      </c>
      <c r="Z586" s="3" t="s">
        <v>159</v>
      </c>
      <c r="AA586" s="11"/>
    </row>
    <row r="587" spans="11:27" ht="11.25">
      <c r="K587" s="14" t="s">
        <v>1513</v>
      </c>
      <c r="L587" s="25" t="s">
        <v>487</v>
      </c>
      <c r="M587" s="25"/>
      <c r="N587" s="3"/>
      <c r="O587" s="3"/>
      <c r="P587" s="3"/>
      <c r="Q587" s="3"/>
      <c r="R587" s="3"/>
      <c r="S587" s="3"/>
      <c r="T587" s="3"/>
      <c r="U587" s="3">
        <v>0</v>
      </c>
      <c r="V587" s="3"/>
      <c r="W587" s="3"/>
      <c r="X587" s="3">
        <v>0</v>
      </c>
      <c r="Y587" s="3">
        <v>0</v>
      </c>
      <c r="Z587" s="3" t="s">
        <v>159</v>
      </c>
      <c r="AA587" s="11"/>
    </row>
    <row r="588" spans="11:27" ht="11.25">
      <c r="K588" s="14" t="s">
        <v>1514</v>
      </c>
      <c r="L588" s="25" t="s">
        <v>1206</v>
      </c>
      <c r="M588" s="25"/>
      <c r="N588" s="3"/>
      <c r="O588" s="3"/>
      <c r="P588" s="3"/>
      <c r="Q588" s="3"/>
      <c r="R588" s="3"/>
      <c r="S588" s="3"/>
      <c r="T588" s="3"/>
      <c r="U588" s="3">
        <v>0</v>
      </c>
      <c r="V588" s="3"/>
      <c r="W588" s="3"/>
      <c r="X588" s="3">
        <v>0</v>
      </c>
      <c r="Y588" s="3">
        <v>0</v>
      </c>
      <c r="Z588" s="3" t="s">
        <v>159</v>
      </c>
      <c r="AA588" s="11"/>
    </row>
    <row r="589" spans="11:27" ht="11.25">
      <c r="K589" s="14" t="s">
        <v>1515</v>
      </c>
      <c r="L589" s="25" t="s">
        <v>1198</v>
      </c>
      <c r="M589" s="25"/>
      <c r="N589" s="3"/>
      <c r="O589" s="3"/>
      <c r="P589" s="3"/>
      <c r="Q589" s="3"/>
      <c r="R589" s="3"/>
      <c r="S589" s="3"/>
      <c r="T589" s="3"/>
      <c r="U589" s="3">
        <v>0</v>
      </c>
      <c r="V589" s="3"/>
      <c r="W589" s="3"/>
      <c r="X589" s="3">
        <v>0</v>
      </c>
      <c r="Y589" s="3">
        <v>0</v>
      </c>
      <c r="Z589" s="3" t="s">
        <v>159</v>
      </c>
      <c r="AA589" s="11"/>
    </row>
    <row r="590" spans="11:27" ht="11.25">
      <c r="K590" s="14" t="s">
        <v>1516</v>
      </c>
      <c r="L590" s="25" t="s">
        <v>1517</v>
      </c>
      <c r="M590" s="25"/>
      <c r="N590" s="3"/>
      <c r="O590" s="3"/>
      <c r="P590" s="3"/>
      <c r="Q590" s="3"/>
      <c r="R590" s="3"/>
      <c r="S590" s="3"/>
      <c r="T590" s="3"/>
      <c r="U590" s="3">
        <v>0</v>
      </c>
      <c r="V590" s="3"/>
      <c r="W590" s="3"/>
      <c r="X590" s="3">
        <v>0</v>
      </c>
      <c r="Y590" s="3">
        <v>0</v>
      </c>
      <c r="Z590" s="3" t="s">
        <v>159</v>
      </c>
      <c r="AA590" s="11"/>
    </row>
    <row r="591" spans="11:27" ht="11.25">
      <c r="K591" s="14" t="s">
        <v>1518</v>
      </c>
      <c r="L591" s="25" t="s">
        <v>488</v>
      </c>
      <c r="M591" s="25"/>
      <c r="N591" s="3"/>
      <c r="O591" s="3"/>
      <c r="P591" s="3"/>
      <c r="Q591" s="3"/>
      <c r="R591" s="3"/>
      <c r="S591" s="3"/>
      <c r="T591" s="3"/>
      <c r="U591" s="3">
        <v>6043.68</v>
      </c>
      <c r="V591" s="3"/>
      <c r="W591" s="3"/>
      <c r="X591" s="3">
        <v>6585.84</v>
      </c>
      <c r="Y591" s="3">
        <v>6151.68</v>
      </c>
      <c r="Z591" s="3" t="s">
        <v>159</v>
      </c>
      <c r="AA591" s="11"/>
    </row>
    <row r="592" spans="11:27" ht="11.25">
      <c r="K592" s="14" t="s">
        <v>1519</v>
      </c>
      <c r="L592" s="25" t="s">
        <v>489</v>
      </c>
      <c r="M592" s="25"/>
      <c r="N592" s="3"/>
      <c r="O592" s="3"/>
      <c r="P592" s="3"/>
      <c r="Q592" s="3"/>
      <c r="R592" s="3"/>
      <c r="S592" s="3"/>
      <c r="T592" s="3"/>
      <c r="U592" s="3">
        <v>0</v>
      </c>
      <c r="V592" s="3"/>
      <c r="W592" s="3"/>
      <c r="X592" s="3">
        <v>0</v>
      </c>
      <c r="Y592" s="3">
        <v>0</v>
      </c>
      <c r="Z592" s="3" t="s">
        <v>159</v>
      </c>
      <c r="AA592" s="11"/>
    </row>
    <row r="593" spans="11:27" ht="11.25">
      <c r="K593" s="14" t="s">
        <v>1520</v>
      </c>
      <c r="L593" s="25" t="s">
        <v>489</v>
      </c>
      <c r="M593" s="25"/>
      <c r="N593" s="3"/>
      <c r="O593" s="3"/>
      <c r="P593" s="3"/>
      <c r="Q593" s="3"/>
      <c r="R593" s="3"/>
      <c r="S593" s="3"/>
      <c r="T593" s="3"/>
      <c r="U593" s="3">
        <v>0</v>
      </c>
      <c r="V593" s="3"/>
      <c r="W593" s="3"/>
      <c r="X593" s="3">
        <v>0</v>
      </c>
      <c r="Y593" s="3">
        <v>0</v>
      </c>
      <c r="Z593" s="3" t="s">
        <v>159</v>
      </c>
      <c r="AA593" s="11"/>
    </row>
    <row r="594" spans="11:27" ht="11.25">
      <c r="K594" s="14" t="s">
        <v>1521</v>
      </c>
      <c r="L594" s="25" t="s">
        <v>489</v>
      </c>
      <c r="M594" s="25"/>
      <c r="N594" s="3"/>
      <c r="O594" s="3"/>
      <c r="P594" s="3"/>
      <c r="Q594" s="3"/>
      <c r="R594" s="3"/>
      <c r="S594" s="3"/>
      <c r="T594" s="3"/>
      <c r="U594" s="3">
        <v>0</v>
      </c>
      <c r="V594" s="3"/>
      <c r="W594" s="3"/>
      <c r="X594" s="3">
        <v>0</v>
      </c>
      <c r="Y594" s="3">
        <v>0</v>
      </c>
      <c r="Z594" s="3" t="s">
        <v>159</v>
      </c>
      <c r="AA594" s="11"/>
    </row>
    <row r="595" spans="11:27" ht="11.25">
      <c r="K595" s="14" t="s">
        <v>1522</v>
      </c>
      <c r="L595" s="25" t="s">
        <v>490</v>
      </c>
      <c r="M595" s="25"/>
      <c r="N595" s="3"/>
      <c r="O595" s="3"/>
      <c r="P595" s="3"/>
      <c r="Q595" s="3"/>
      <c r="R595" s="3"/>
      <c r="S595" s="3"/>
      <c r="T595" s="3"/>
      <c r="U595" s="3">
        <v>0</v>
      </c>
      <c r="V595" s="3"/>
      <c r="W595" s="3"/>
      <c r="X595" s="3">
        <v>0</v>
      </c>
      <c r="Y595" s="3">
        <v>0</v>
      </c>
      <c r="Z595" s="3" t="s">
        <v>159</v>
      </c>
      <c r="AA595" s="11"/>
    </row>
    <row r="596" spans="11:27" ht="11.25">
      <c r="K596" s="14" t="s">
        <v>1523</v>
      </c>
      <c r="L596" s="25" t="s">
        <v>491</v>
      </c>
      <c r="M596" s="25"/>
      <c r="N596" s="3"/>
      <c r="O596" s="3"/>
      <c r="P596" s="3"/>
      <c r="Q596" s="3"/>
      <c r="R596" s="3"/>
      <c r="S596" s="3"/>
      <c r="T596" s="3"/>
      <c r="U596" s="3">
        <v>0</v>
      </c>
      <c r="V596" s="3"/>
      <c r="W596" s="3"/>
      <c r="X596" s="3">
        <v>0</v>
      </c>
      <c r="Y596" s="3">
        <v>0</v>
      </c>
      <c r="Z596" s="3" t="s">
        <v>159</v>
      </c>
      <c r="AA596" s="11"/>
    </row>
    <row r="597" spans="11:27" ht="11.25">
      <c r="K597" s="14" t="s">
        <v>1524</v>
      </c>
      <c r="L597" s="25" t="s">
        <v>492</v>
      </c>
      <c r="M597" s="25"/>
      <c r="N597" s="3"/>
      <c r="O597" s="3"/>
      <c r="P597" s="3"/>
      <c r="Q597" s="3"/>
      <c r="R597" s="3"/>
      <c r="S597" s="3"/>
      <c r="T597" s="3"/>
      <c r="U597" s="3">
        <v>0</v>
      </c>
      <c r="V597" s="3"/>
      <c r="W597" s="3"/>
      <c r="X597" s="3">
        <v>0</v>
      </c>
      <c r="Y597" s="3">
        <v>0</v>
      </c>
      <c r="Z597" s="3" t="s">
        <v>159</v>
      </c>
      <c r="AA597" s="11"/>
    </row>
    <row r="598" spans="11:27" ht="11.25">
      <c r="K598" s="14" t="s">
        <v>1525</v>
      </c>
      <c r="L598" s="25" t="s">
        <v>493</v>
      </c>
      <c r="M598" s="25"/>
      <c r="N598" s="3"/>
      <c r="O598" s="3"/>
      <c r="P598" s="3"/>
      <c r="Q598" s="3"/>
      <c r="R598" s="3"/>
      <c r="S598" s="3"/>
      <c r="T598" s="3"/>
      <c r="U598" s="3">
        <v>0</v>
      </c>
      <c r="V598" s="3"/>
      <c r="W598" s="3"/>
      <c r="X598" s="3">
        <v>0</v>
      </c>
      <c r="Y598" s="3">
        <v>0</v>
      </c>
      <c r="Z598" s="3" t="s">
        <v>159</v>
      </c>
      <c r="AA598" s="11"/>
    </row>
    <row r="599" spans="11:27" ht="11.25">
      <c r="K599" s="14" t="s">
        <v>1526</v>
      </c>
      <c r="L599" s="25" t="s">
        <v>1527</v>
      </c>
      <c r="M599" s="25"/>
      <c r="N599" s="3"/>
      <c r="O599" s="3"/>
      <c r="P599" s="3"/>
      <c r="Q599" s="3"/>
      <c r="R599" s="3"/>
      <c r="S599" s="3"/>
      <c r="T599" s="3"/>
      <c r="U599" s="3">
        <v>0</v>
      </c>
      <c r="V599" s="3"/>
      <c r="W599" s="3"/>
      <c r="X599" s="3">
        <v>0</v>
      </c>
      <c r="Y599" s="3">
        <v>0</v>
      </c>
      <c r="Z599" s="3" t="s">
        <v>159</v>
      </c>
      <c r="AA599" s="11"/>
    </row>
    <row r="600" spans="11:27" ht="11.25">
      <c r="K600" s="14" t="s">
        <v>1528</v>
      </c>
      <c r="L600" s="25" t="s">
        <v>1529</v>
      </c>
      <c r="M600" s="25"/>
      <c r="N600" s="3"/>
      <c r="O600" s="3"/>
      <c r="P600" s="3"/>
      <c r="Q600" s="3"/>
      <c r="R600" s="3"/>
      <c r="S600" s="3"/>
      <c r="T600" s="3"/>
      <c r="U600" s="3">
        <v>1368</v>
      </c>
      <c r="V600" s="3"/>
      <c r="W600" s="3"/>
      <c r="X600" s="3">
        <v>2413.44</v>
      </c>
      <c r="Y600" s="3">
        <v>0</v>
      </c>
      <c r="Z600" s="3" t="s">
        <v>159</v>
      </c>
      <c r="AA600" s="11"/>
    </row>
    <row r="601" spans="11:27" ht="11.25">
      <c r="K601" s="14" t="s">
        <v>1530</v>
      </c>
      <c r="L601" s="25" t="s">
        <v>494</v>
      </c>
      <c r="M601" s="25"/>
      <c r="N601" s="3"/>
      <c r="O601" s="3"/>
      <c r="P601" s="3"/>
      <c r="Q601" s="3"/>
      <c r="R601" s="3"/>
      <c r="S601" s="3"/>
      <c r="T601" s="3"/>
      <c r="U601" s="3">
        <v>0</v>
      </c>
      <c r="V601" s="3"/>
      <c r="W601" s="3"/>
      <c r="X601" s="3">
        <v>0</v>
      </c>
      <c r="Y601" s="3">
        <v>0</v>
      </c>
      <c r="Z601" s="3" t="s">
        <v>159</v>
      </c>
      <c r="AA601" s="11"/>
    </row>
    <row r="602" spans="11:27" ht="11.25">
      <c r="K602" s="14" t="s">
        <v>1531</v>
      </c>
      <c r="L602" s="25" t="s">
        <v>495</v>
      </c>
      <c r="M602" s="25"/>
      <c r="N602" s="3"/>
      <c r="O602" s="3"/>
      <c r="P602" s="3"/>
      <c r="Q602" s="3"/>
      <c r="R602" s="3"/>
      <c r="S602" s="3"/>
      <c r="T602" s="3"/>
      <c r="U602" s="3">
        <v>0</v>
      </c>
      <c r="V602" s="3"/>
      <c r="W602" s="3"/>
      <c r="X602" s="3">
        <v>0</v>
      </c>
      <c r="Y602" s="3">
        <v>0</v>
      </c>
      <c r="Z602" s="3" t="s">
        <v>159</v>
      </c>
      <c r="AA602" s="11"/>
    </row>
    <row r="603" spans="11:27" ht="11.25">
      <c r="K603" s="14" t="s">
        <v>1532</v>
      </c>
      <c r="L603" s="25" t="s">
        <v>1196</v>
      </c>
      <c r="M603" s="25"/>
      <c r="N603" s="3"/>
      <c r="O603" s="3"/>
      <c r="P603" s="3"/>
      <c r="Q603" s="3"/>
      <c r="R603" s="3"/>
      <c r="S603" s="3"/>
      <c r="T603" s="3"/>
      <c r="U603" s="3">
        <v>0</v>
      </c>
      <c r="V603" s="3"/>
      <c r="W603" s="3"/>
      <c r="X603" s="3">
        <v>0</v>
      </c>
      <c r="Y603" s="3">
        <v>0</v>
      </c>
      <c r="Z603" s="3" t="s">
        <v>159</v>
      </c>
      <c r="AA603" s="11"/>
    </row>
    <row r="604" spans="11:27" ht="11.25">
      <c r="K604" s="14" t="s">
        <v>1533</v>
      </c>
      <c r="L604" s="25" t="s">
        <v>496</v>
      </c>
      <c r="M604" s="25"/>
      <c r="N604" s="3"/>
      <c r="O604" s="3"/>
      <c r="P604" s="3"/>
      <c r="Q604" s="3"/>
      <c r="R604" s="3"/>
      <c r="S604" s="3"/>
      <c r="T604" s="3"/>
      <c r="U604" s="3">
        <v>0</v>
      </c>
      <c r="V604" s="3"/>
      <c r="W604" s="3"/>
      <c r="X604" s="3">
        <v>0</v>
      </c>
      <c r="Y604" s="3">
        <v>0</v>
      </c>
      <c r="Z604" s="3" t="s">
        <v>159</v>
      </c>
      <c r="AA604" s="11"/>
    </row>
    <row r="605" spans="11:27" ht="11.25">
      <c r="K605" s="14" t="s">
        <v>1534</v>
      </c>
      <c r="L605" s="25" t="s">
        <v>1535</v>
      </c>
      <c r="M605" s="25"/>
      <c r="N605" s="3"/>
      <c r="O605" s="3"/>
      <c r="P605" s="3"/>
      <c r="Q605" s="3"/>
      <c r="R605" s="3"/>
      <c r="S605" s="3"/>
      <c r="T605" s="3"/>
      <c r="U605" s="3">
        <v>0</v>
      </c>
      <c r="V605" s="3"/>
      <c r="W605" s="3"/>
      <c r="X605" s="3">
        <v>0</v>
      </c>
      <c r="Y605" s="3">
        <v>0</v>
      </c>
      <c r="Z605" s="3" t="s">
        <v>159</v>
      </c>
      <c r="AA605" s="11"/>
    </row>
    <row r="606" spans="11:27" ht="11.25">
      <c r="K606" s="14" t="s">
        <v>1536</v>
      </c>
      <c r="L606" s="25" t="s">
        <v>497</v>
      </c>
      <c r="M606" s="25"/>
      <c r="N606" s="3"/>
      <c r="O606" s="3"/>
      <c r="P606" s="3"/>
      <c r="Q606" s="3"/>
      <c r="R606" s="3"/>
      <c r="S606" s="3"/>
      <c r="T606" s="3"/>
      <c r="U606" s="3">
        <v>0</v>
      </c>
      <c r="V606" s="3"/>
      <c r="W606" s="3"/>
      <c r="X606" s="3">
        <v>0</v>
      </c>
      <c r="Y606" s="3">
        <v>0</v>
      </c>
      <c r="Z606" s="3" t="s">
        <v>159</v>
      </c>
      <c r="AA606" s="11"/>
    </row>
    <row r="607" spans="11:27" ht="11.25">
      <c r="K607" s="14" t="s">
        <v>1537</v>
      </c>
      <c r="L607" s="25" t="s">
        <v>498</v>
      </c>
      <c r="M607" s="25"/>
      <c r="N607" s="3"/>
      <c r="O607" s="3"/>
      <c r="P607" s="3"/>
      <c r="Q607" s="3"/>
      <c r="R607" s="3"/>
      <c r="S607" s="3"/>
      <c r="T607" s="3"/>
      <c r="U607" s="3">
        <v>0</v>
      </c>
      <c r="V607" s="3"/>
      <c r="W607" s="3"/>
      <c r="X607" s="3">
        <v>0</v>
      </c>
      <c r="Y607" s="3">
        <v>0</v>
      </c>
      <c r="Z607" s="3" t="s">
        <v>159</v>
      </c>
      <c r="AA607" s="11"/>
    </row>
    <row r="608" spans="11:27" ht="11.25">
      <c r="K608" s="14" t="s">
        <v>1538</v>
      </c>
      <c r="L608" s="25" t="s">
        <v>488</v>
      </c>
      <c r="M608" s="25"/>
      <c r="N608" s="3"/>
      <c r="O608" s="3"/>
      <c r="P608" s="3"/>
      <c r="Q608" s="3"/>
      <c r="R608" s="3"/>
      <c r="S608" s="3"/>
      <c r="T608" s="3"/>
      <c r="U608" s="3">
        <v>0</v>
      </c>
      <c r="V608" s="3"/>
      <c r="W608" s="3"/>
      <c r="X608" s="3">
        <v>0</v>
      </c>
      <c r="Y608" s="3">
        <v>0</v>
      </c>
      <c r="Z608" s="3" t="s">
        <v>159</v>
      </c>
      <c r="AA608" s="11"/>
    </row>
    <row r="609" spans="11:27" ht="11.25">
      <c r="K609" s="14" t="s">
        <v>1539</v>
      </c>
      <c r="L609" s="25" t="s">
        <v>1540</v>
      </c>
      <c r="M609" s="25"/>
      <c r="N609" s="3"/>
      <c r="O609" s="3"/>
      <c r="P609" s="3"/>
      <c r="Q609" s="3"/>
      <c r="R609" s="3"/>
      <c r="S609" s="3"/>
      <c r="T609" s="3"/>
      <c r="U609" s="3">
        <v>0</v>
      </c>
      <c r="V609" s="3"/>
      <c r="W609" s="3"/>
      <c r="X609" s="3">
        <v>0</v>
      </c>
      <c r="Y609" s="3">
        <v>0</v>
      </c>
      <c r="Z609" s="3" t="s">
        <v>159</v>
      </c>
      <c r="AA609" s="11"/>
    </row>
    <row r="610" spans="11:27" ht="11.25">
      <c r="K610" s="14" t="s">
        <v>1541</v>
      </c>
      <c r="L610" s="25" t="s">
        <v>499</v>
      </c>
      <c r="M610" s="25"/>
      <c r="N610" s="3"/>
      <c r="O610" s="3"/>
      <c r="P610" s="3"/>
      <c r="Q610" s="3"/>
      <c r="R610" s="3"/>
      <c r="S610" s="3"/>
      <c r="T610" s="3"/>
      <c r="U610" s="3">
        <v>0</v>
      </c>
      <c r="V610" s="3"/>
      <c r="W610" s="3"/>
      <c r="X610" s="3">
        <v>0</v>
      </c>
      <c r="Y610" s="3">
        <v>0</v>
      </c>
      <c r="Z610" s="3" t="s">
        <v>159</v>
      </c>
      <c r="AA610" s="11"/>
    </row>
    <row r="611" spans="11:27" ht="11.25">
      <c r="K611" s="14" t="s">
        <v>1542</v>
      </c>
      <c r="L611" s="25" t="s">
        <v>500</v>
      </c>
      <c r="M611" s="25"/>
      <c r="N611" s="3"/>
      <c r="O611" s="3"/>
      <c r="P611" s="3"/>
      <c r="Q611" s="3"/>
      <c r="R611" s="3"/>
      <c r="S611" s="3"/>
      <c r="T611" s="3"/>
      <c r="U611" s="3">
        <v>0</v>
      </c>
      <c r="V611" s="3"/>
      <c r="W611" s="3"/>
      <c r="X611" s="3">
        <v>0</v>
      </c>
      <c r="Y611" s="3">
        <v>0</v>
      </c>
      <c r="Z611" s="3" t="s">
        <v>159</v>
      </c>
      <c r="AA611" s="11"/>
    </row>
    <row r="612" spans="11:27" ht="11.25">
      <c r="K612" s="14" t="s">
        <v>1543</v>
      </c>
      <c r="L612" s="25" t="s">
        <v>1197</v>
      </c>
      <c r="M612" s="25"/>
      <c r="N612" s="3"/>
      <c r="O612" s="3"/>
      <c r="P612" s="3"/>
      <c r="Q612" s="3"/>
      <c r="R612" s="3"/>
      <c r="S612" s="3"/>
      <c r="T612" s="3"/>
      <c r="U612" s="3">
        <v>0</v>
      </c>
      <c r="V612" s="3"/>
      <c r="W612" s="3"/>
      <c r="X612" s="3">
        <v>0</v>
      </c>
      <c r="Y612" s="3">
        <v>0</v>
      </c>
      <c r="Z612" s="3" t="s">
        <v>159</v>
      </c>
      <c r="AA612" s="11"/>
    </row>
    <row r="613" spans="11:27" ht="11.25">
      <c r="K613" s="14" t="s">
        <v>1544</v>
      </c>
      <c r="L613" s="25" t="s">
        <v>1197</v>
      </c>
      <c r="M613" s="25"/>
      <c r="N613" s="3"/>
      <c r="O613" s="3"/>
      <c r="P613" s="3"/>
      <c r="Q613" s="3"/>
      <c r="R613" s="3"/>
      <c r="S613" s="3"/>
      <c r="T613" s="3"/>
      <c r="U613" s="3">
        <v>0</v>
      </c>
      <c r="V613" s="3"/>
      <c r="W613" s="3"/>
      <c r="X613" s="3">
        <v>0</v>
      </c>
      <c r="Y613" s="3">
        <v>0</v>
      </c>
      <c r="Z613" s="3" t="s">
        <v>159</v>
      </c>
      <c r="AA613" s="11"/>
    </row>
    <row r="614" spans="11:27" ht="11.25">
      <c r="K614" s="14" t="s">
        <v>1545</v>
      </c>
      <c r="L614" s="25" t="s">
        <v>1546</v>
      </c>
      <c r="M614" s="25"/>
      <c r="N614" s="3"/>
      <c r="O614" s="3"/>
      <c r="P614" s="3"/>
      <c r="Q614" s="3"/>
      <c r="R614" s="3"/>
      <c r="S614" s="3"/>
      <c r="T614" s="3"/>
      <c r="U614" s="3">
        <v>55707.59999999986</v>
      </c>
      <c r="V614" s="3"/>
      <c r="W614" s="3"/>
      <c r="X614" s="3">
        <v>119995.25</v>
      </c>
      <c r="Y614" s="3">
        <v>43512.48</v>
      </c>
      <c r="Z614" s="3" t="s">
        <v>159</v>
      </c>
      <c r="AA614" s="11"/>
    </row>
    <row r="615" spans="11:27" ht="11.25">
      <c r="K615" s="14" t="s">
        <v>134</v>
      </c>
      <c r="L615" s="25" t="s">
        <v>1546</v>
      </c>
      <c r="M615" s="25"/>
      <c r="N615" s="3"/>
      <c r="O615" s="3"/>
      <c r="P615" s="3"/>
      <c r="Q615" s="3"/>
      <c r="R615" s="3"/>
      <c r="S615" s="3"/>
      <c r="T615" s="3"/>
      <c r="U615" s="3">
        <v>0</v>
      </c>
      <c r="V615" s="3"/>
      <c r="W615" s="3"/>
      <c r="X615" s="3">
        <v>0</v>
      </c>
      <c r="Y615" s="3">
        <v>0</v>
      </c>
      <c r="Z615" s="3" t="s">
        <v>159</v>
      </c>
      <c r="AA615" s="11"/>
    </row>
    <row r="616" spans="11:27" ht="11.25">
      <c r="K616" s="14" t="s">
        <v>135</v>
      </c>
      <c r="L616" s="25" t="s">
        <v>501</v>
      </c>
      <c r="M616" s="25"/>
      <c r="N616" s="3"/>
      <c r="O616" s="3"/>
      <c r="P616" s="3"/>
      <c r="Q616" s="3"/>
      <c r="R616" s="3"/>
      <c r="S616" s="3"/>
      <c r="T616" s="3"/>
      <c r="U616" s="3">
        <v>0</v>
      </c>
      <c r="V616" s="3"/>
      <c r="W616" s="3"/>
      <c r="X616" s="3">
        <v>8094.24</v>
      </c>
      <c r="Y616" s="3">
        <v>0</v>
      </c>
      <c r="Z616" s="3" t="s">
        <v>159</v>
      </c>
      <c r="AA616" s="11"/>
    </row>
    <row r="617" spans="11:27" ht="11.25">
      <c r="K617" s="14" t="s">
        <v>136</v>
      </c>
      <c r="L617" s="25" t="s">
        <v>1047</v>
      </c>
      <c r="M617" s="25"/>
      <c r="N617" s="3"/>
      <c r="O617" s="3"/>
      <c r="P617" s="3"/>
      <c r="Q617" s="3"/>
      <c r="R617" s="3"/>
      <c r="S617" s="3"/>
      <c r="T617" s="3"/>
      <c r="U617" s="3">
        <v>0</v>
      </c>
      <c r="V617" s="3"/>
      <c r="W617" s="3"/>
      <c r="X617" s="3">
        <v>0</v>
      </c>
      <c r="Y617" s="3">
        <v>0</v>
      </c>
      <c r="Z617" s="3" t="s">
        <v>159</v>
      </c>
      <c r="AA617" s="11"/>
    </row>
    <row r="618" spans="11:27" ht="11.25">
      <c r="K618" s="14" t="s">
        <v>137</v>
      </c>
      <c r="L618" s="25" t="s">
        <v>138</v>
      </c>
      <c r="M618" s="25"/>
      <c r="N618" s="3"/>
      <c r="O618" s="3"/>
      <c r="P618" s="3"/>
      <c r="Q618" s="3"/>
      <c r="R618" s="3"/>
      <c r="S618" s="3"/>
      <c r="T618" s="3"/>
      <c r="U618" s="3">
        <v>0</v>
      </c>
      <c r="V618" s="3"/>
      <c r="W618" s="3"/>
      <c r="X618" s="3">
        <v>0</v>
      </c>
      <c r="Y618" s="3">
        <v>0</v>
      </c>
      <c r="Z618" s="3" t="s">
        <v>159</v>
      </c>
      <c r="AA618" s="11"/>
    </row>
    <row r="619" spans="11:27" ht="11.25">
      <c r="K619" s="14" t="s">
        <v>139</v>
      </c>
      <c r="L619" s="25" t="s">
        <v>138</v>
      </c>
      <c r="M619" s="25"/>
      <c r="N619" s="3"/>
      <c r="O619" s="3"/>
      <c r="P619" s="3"/>
      <c r="Q619" s="3"/>
      <c r="R619" s="3"/>
      <c r="S619" s="3"/>
      <c r="T619" s="3"/>
      <c r="U619" s="3">
        <v>0</v>
      </c>
      <c r="V619" s="3"/>
      <c r="W619" s="3"/>
      <c r="X619" s="3">
        <v>0</v>
      </c>
      <c r="Y619" s="3">
        <v>0</v>
      </c>
      <c r="Z619" s="3" t="s">
        <v>159</v>
      </c>
      <c r="AA619" s="11"/>
    </row>
    <row r="620" spans="11:27" ht="11.25">
      <c r="K620" s="14" t="s">
        <v>140</v>
      </c>
      <c r="L620" s="25" t="s">
        <v>502</v>
      </c>
      <c r="M620" s="25"/>
      <c r="N620" s="3"/>
      <c r="O620" s="3"/>
      <c r="P620" s="3"/>
      <c r="Q620" s="3"/>
      <c r="R620" s="3"/>
      <c r="S620" s="3"/>
      <c r="T620" s="3"/>
      <c r="U620" s="3">
        <v>0</v>
      </c>
      <c r="V620" s="3"/>
      <c r="W620" s="3"/>
      <c r="X620" s="3">
        <v>0</v>
      </c>
      <c r="Y620" s="3">
        <v>0</v>
      </c>
      <c r="Z620" s="3" t="s">
        <v>159</v>
      </c>
      <c r="AA620" s="11"/>
    </row>
    <row r="621" spans="11:27" ht="11.25">
      <c r="K621" s="14"/>
      <c r="L621" s="27" t="s">
        <v>1667</v>
      </c>
      <c r="M621" s="2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"/>
      <c r="AA621" s="11"/>
    </row>
    <row r="622" spans="11:27" ht="11.25">
      <c r="K622" s="14" t="s">
        <v>1668</v>
      </c>
      <c r="L622" s="16" t="s">
        <v>1669</v>
      </c>
      <c r="M622" s="16"/>
      <c r="N622" s="1">
        <v>44</v>
      </c>
      <c r="O622" s="1"/>
      <c r="P622" s="1"/>
      <c r="Q622" s="1"/>
      <c r="R622" s="1"/>
      <c r="S622" s="1"/>
      <c r="T622" s="1"/>
      <c r="U622" s="1">
        <v>45</v>
      </c>
      <c r="V622" s="1"/>
      <c r="W622" s="1"/>
      <c r="X622" s="1">
        <v>41</v>
      </c>
      <c r="Y622" s="1">
        <v>38</v>
      </c>
      <c r="Z622" s="3" t="s">
        <v>159</v>
      </c>
      <c r="AA622" s="11"/>
    </row>
    <row r="623" spans="11:27" ht="11.25">
      <c r="K623" s="14" t="s">
        <v>1670</v>
      </c>
      <c r="L623" s="16" t="s">
        <v>1671</v>
      </c>
      <c r="M623" s="16"/>
      <c r="N623" s="1"/>
      <c r="O623" s="1"/>
      <c r="P623" s="1"/>
      <c r="Q623" s="1"/>
      <c r="R623" s="1"/>
      <c r="S623" s="1"/>
      <c r="T623" s="1"/>
      <c r="U623" s="1">
        <v>45</v>
      </c>
      <c r="V623" s="1"/>
      <c r="W623" s="1"/>
      <c r="X623" s="1"/>
      <c r="Y623" s="1"/>
      <c r="Z623" s="3" t="s">
        <v>159</v>
      </c>
      <c r="AA623" s="11"/>
    </row>
    <row r="624" spans="11:27" ht="11.25">
      <c r="K624" s="14" t="s">
        <v>1672</v>
      </c>
      <c r="L624" s="16" t="s">
        <v>1673</v>
      </c>
      <c r="M624" s="16"/>
      <c r="N624" s="1">
        <v>1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" t="s">
        <v>159</v>
      </c>
      <c r="AA624" s="11"/>
    </row>
    <row r="625" spans="11:27" ht="11.25">
      <c r="K625" s="14" t="s">
        <v>1674</v>
      </c>
      <c r="L625" s="16" t="s">
        <v>1675</v>
      </c>
      <c r="M625" s="1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" t="s">
        <v>159</v>
      </c>
      <c r="AA625" s="11"/>
    </row>
    <row r="626" spans="11:27" ht="11.25">
      <c r="K626" s="14" t="s">
        <v>1676</v>
      </c>
      <c r="L626" s="16" t="s">
        <v>1677</v>
      </c>
      <c r="M626" s="16"/>
      <c r="N626" s="1">
        <v>16</v>
      </c>
      <c r="O626" s="1"/>
      <c r="P626" s="1"/>
      <c r="Q626" s="1"/>
      <c r="R626" s="1"/>
      <c r="S626" s="1"/>
      <c r="T626" s="1"/>
      <c r="U626" s="1">
        <v>16</v>
      </c>
      <c r="V626" s="1"/>
      <c r="W626" s="1"/>
      <c r="X626" s="1">
        <v>19</v>
      </c>
      <c r="Y626" s="1">
        <v>19</v>
      </c>
      <c r="Z626" s="3" t="s">
        <v>159</v>
      </c>
      <c r="AA626" s="11"/>
    </row>
    <row r="627" spans="11:27" ht="11.25">
      <c r="K627" s="14" t="s">
        <v>1678</v>
      </c>
      <c r="L627" s="16" t="s">
        <v>1679</v>
      </c>
      <c r="M627" s="16"/>
      <c r="N627" s="1"/>
      <c r="O627" s="1"/>
      <c r="P627" s="1"/>
      <c r="Q627" s="1"/>
      <c r="R627" s="1"/>
      <c r="S627" s="1"/>
      <c r="T627" s="1"/>
      <c r="U627" s="1">
        <v>16</v>
      </c>
      <c r="V627" s="1"/>
      <c r="W627" s="1"/>
      <c r="X627" s="1"/>
      <c r="Y627" s="1"/>
      <c r="Z627" s="3" t="s">
        <v>159</v>
      </c>
      <c r="AA627" s="11"/>
    </row>
    <row r="628" spans="11:27" ht="11.25">
      <c r="K628" s="14" t="s">
        <v>1680</v>
      </c>
      <c r="L628" s="16" t="s">
        <v>1681</v>
      </c>
      <c r="M628" s="1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" t="s">
        <v>159</v>
      </c>
      <c r="AA628" s="11"/>
    </row>
    <row r="629" spans="11:27" ht="11.25">
      <c r="K629" s="14" t="s">
        <v>1682</v>
      </c>
      <c r="L629" s="16" t="s">
        <v>1683</v>
      </c>
      <c r="M629" s="1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" t="s">
        <v>159</v>
      </c>
      <c r="AA629" s="11"/>
    </row>
    <row r="630" spans="11:27" ht="11.25">
      <c r="K630" s="9" t="s">
        <v>1684</v>
      </c>
      <c r="L630" s="16" t="s">
        <v>1685</v>
      </c>
      <c r="M630" s="16"/>
      <c r="N630" s="3">
        <v>6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8</v>
      </c>
      <c r="V630" s="3">
        <v>0</v>
      </c>
      <c r="W630" s="3">
        <v>0</v>
      </c>
      <c r="X630" s="3">
        <v>8</v>
      </c>
      <c r="Y630" s="3">
        <v>8</v>
      </c>
      <c r="Z630" s="3" t="s">
        <v>159</v>
      </c>
      <c r="AA630" s="11"/>
    </row>
    <row r="631" spans="11:27" ht="11.25">
      <c r="K631" s="9" t="s">
        <v>1686</v>
      </c>
      <c r="L631" s="16" t="s">
        <v>1687</v>
      </c>
      <c r="M631" s="16"/>
      <c r="N631" s="3">
        <v>3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1</v>
      </c>
      <c r="V631" s="3">
        <v>0</v>
      </c>
      <c r="W631" s="3">
        <v>0</v>
      </c>
      <c r="X631" s="3">
        <v>2</v>
      </c>
      <c r="Y631" s="3">
        <v>3</v>
      </c>
      <c r="Z631" s="3" t="s">
        <v>159</v>
      </c>
      <c r="AA631" s="11"/>
    </row>
    <row r="632" spans="11:27" ht="11.25">
      <c r="K632" s="9" t="s">
        <v>1688</v>
      </c>
      <c r="L632" s="16" t="s">
        <v>1689</v>
      </c>
      <c r="M632" s="16"/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3</v>
      </c>
      <c r="V632" s="3">
        <v>0</v>
      </c>
      <c r="W632" s="3">
        <v>0</v>
      </c>
      <c r="X632" s="3">
        <v>2</v>
      </c>
      <c r="Y632" s="3">
        <v>0</v>
      </c>
      <c r="Z632" s="3" t="s">
        <v>159</v>
      </c>
      <c r="AA632" s="11"/>
    </row>
    <row r="633" spans="11:27" ht="11.25">
      <c r="K633" s="9" t="s">
        <v>1690</v>
      </c>
      <c r="L633" s="16" t="s">
        <v>1691</v>
      </c>
      <c r="M633" s="16"/>
      <c r="N633" s="3">
        <v>2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2</v>
      </c>
      <c r="V633" s="3">
        <v>0</v>
      </c>
      <c r="W633" s="3">
        <v>0</v>
      </c>
      <c r="X633" s="3">
        <v>2</v>
      </c>
      <c r="Y633" s="3">
        <v>2</v>
      </c>
      <c r="Z633" s="3" t="s">
        <v>159</v>
      </c>
      <c r="AA633" s="11"/>
    </row>
    <row r="634" spans="11:27" ht="11.25">
      <c r="K634" s="9" t="s">
        <v>1692</v>
      </c>
      <c r="L634" s="16" t="s">
        <v>1693</v>
      </c>
      <c r="M634" s="16"/>
      <c r="N634" s="3">
        <v>1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2</v>
      </c>
      <c r="V634" s="3">
        <v>0</v>
      </c>
      <c r="W634" s="3">
        <v>0</v>
      </c>
      <c r="X634" s="3">
        <v>2</v>
      </c>
      <c r="Y634" s="3">
        <v>2</v>
      </c>
      <c r="Z634" s="3" t="s">
        <v>159</v>
      </c>
      <c r="AA634" s="11"/>
    </row>
    <row r="635" spans="11:27" ht="11.25">
      <c r="K635" s="9" t="s">
        <v>1694</v>
      </c>
      <c r="L635" s="16" t="s">
        <v>1695</v>
      </c>
      <c r="M635" s="16"/>
      <c r="N635" s="3">
        <v>3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3</v>
      </c>
      <c r="V635" s="3">
        <v>0</v>
      </c>
      <c r="W635" s="3">
        <v>0</v>
      </c>
      <c r="X635" s="3">
        <v>3</v>
      </c>
      <c r="Y635" s="3">
        <v>3</v>
      </c>
      <c r="Z635" s="3" t="s">
        <v>159</v>
      </c>
      <c r="AA635" s="11"/>
    </row>
    <row r="636" spans="11:27" ht="11.25">
      <c r="K636" s="9" t="s">
        <v>1696</v>
      </c>
      <c r="L636" s="16" t="s">
        <v>1697</v>
      </c>
      <c r="M636" s="16"/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 t="s">
        <v>159</v>
      </c>
      <c r="AA636" s="11"/>
    </row>
    <row r="637" spans="11:27" ht="11.25">
      <c r="K637" s="9" t="s">
        <v>1698</v>
      </c>
      <c r="L637" s="16" t="s">
        <v>1699</v>
      </c>
      <c r="M637" s="16"/>
      <c r="N637" s="3">
        <v>2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2</v>
      </c>
      <c r="V637" s="3">
        <v>0</v>
      </c>
      <c r="W637" s="3">
        <v>0</v>
      </c>
      <c r="X637" s="3">
        <v>2</v>
      </c>
      <c r="Y637" s="3">
        <v>2</v>
      </c>
      <c r="Z637" s="3" t="s">
        <v>159</v>
      </c>
      <c r="AA637" s="11"/>
    </row>
    <row r="638" spans="11:27" ht="11.25">
      <c r="K638" s="9" t="s">
        <v>1700</v>
      </c>
      <c r="L638" s="16" t="s">
        <v>1701</v>
      </c>
      <c r="M638" s="16"/>
      <c r="N638" s="3">
        <v>11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11</v>
      </c>
      <c r="V638" s="3">
        <v>0</v>
      </c>
      <c r="W638" s="3">
        <v>0</v>
      </c>
      <c r="X638" s="3">
        <v>10</v>
      </c>
      <c r="Y638" s="3">
        <v>10</v>
      </c>
      <c r="Z638" s="3" t="s">
        <v>159</v>
      </c>
      <c r="AA638" s="11"/>
    </row>
    <row r="639" spans="11:27" ht="11.25">
      <c r="K639" s="9" t="s">
        <v>1702</v>
      </c>
      <c r="L639" s="16" t="s">
        <v>1669</v>
      </c>
      <c r="M639" s="16"/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 t="s">
        <v>159</v>
      </c>
      <c r="AA639" s="11"/>
    </row>
    <row r="640" spans="11:27" ht="11.25">
      <c r="K640" s="9" t="s">
        <v>1703</v>
      </c>
      <c r="L640" s="16" t="s">
        <v>1677</v>
      </c>
      <c r="M640" s="16"/>
      <c r="N640" s="3">
        <v>1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2</v>
      </c>
      <c r="V640" s="3">
        <v>0</v>
      </c>
      <c r="W640" s="3">
        <v>0</v>
      </c>
      <c r="X640" s="3">
        <v>1</v>
      </c>
      <c r="Y640" s="3">
        <v>1</v>
      </c>
      <c r="Z640" s="3" t="s">
        <v>159</v>
      </c>
      <c r="AA640" s="11"/>
    </row>
    <row r="641" spans="11:27" ht="11.25">
      <c r="K641" s="9" t="s">
        <v>1704</v>
      </c>
      <c r="L641" s="16" t="s">
        <v>1685</v>
      </c>
      <c r="M641" s="16"/>
      <c r="N641" s="3">
        <v>1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 t="s">
        <v>159</v>
      </c>
      <c r="AA641" s="11"/>
    </row>
    <row r="642" spans="11:27" ht="11.25">
      <c r="K642" s="9" t="s">
        <v>1705</v>
      </c>
      <c r="L642" s="16" t="s">
        <v>1687</v>
      </c>
      <c r="M642" s="16"/>
      <c r="N642" s="3">
        <v>1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1</v>
      </c>
      <c r="V642" s="3">
        <v>0</v>
      </c>
      <c r="W642" s="3">
        <v>0</v>
      </c>
      <c r="X642" s="3">
        <v>1</v>
      </c>
      <c r="Y642" s="3">
        <v>1</v>
      </c>
      <c r="Z642" s="3" t="s">
        <v>159</v>
      </c>
      <c r="AA642" s="11"/>
    </row>
    <row r="643" spans="11:27" ht="11.25">
      <c r="K643" s="9" t="s">
        <v>1706</v>
      </c>
      <c r="L643" s="16" t="s">
        <v>1707</v>
      </c>
      <c r="M643" s="16"/>
      <c r="N643" s="3">
        <v>1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1</v>
      </c>
      <c r="V643" s="3">
        <v>0</v>
      </c>
      <c r="W643" s="3">
        <v>0</v>
      </c>
      <c r="X643" s="3">
        <v>1</v>
      </c>
      <c r="Y643" s="3">
        <v>1</v>
      </c>
      <c r="Z643" s="3" t="s">
        <v>159</v>
      </c>
      <c r="AA643" s="11"/>
    </row>
    <row r="644" spans="11:27" ht="11.25">
      <c r="K644" s="9" t="s">
        <v>1708</v>
      </c>
      <c r="L644" s="16" t="s">
        <v>1691</v>
      </c>
      <c r="M644" s="16"/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 t="s">
        <v>159</v>
      </c>
      <c r="AA644" s="11"/>
    </row>
    <row r="645" spans="11:27" ht="11.25">
      <c r="K645" s="9" t="s">
        <v>1709</v>
      </c>
      <c r="L645" s="16" t="s">
        <v>1693</v>
      </c>
      <c r="M645" s="16"/>
      <c r="N645" s="3">
        <v>1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1</v>
      </c>
      <c r="V645" s="3">
        <v>0</v>
      </c>
      <c r="W645" s="3">
        <v>0</v>
      </c>
      <c r="X645" s="3">
        <v>1</v>
      </c>
      <c r="Y645" s="3">
        <v>1</v>
      </c>
      <c r="Z645" s="3" t="s">
        <v>159</v>
      </c>
      <c r="AA645" s="11"/>
    </row>
    <row r="646" spans="11:27" ht="11.25">
      <c r="K646" s="9" t="s">
        <v>1710</v>
      </c>
      <c r="L646" s="16" t="s">
        <v>1695</v>
      </c>
      <c r="M646" s="16"/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 t="s">
        <v>159</v>
      </c>
      <c r="AA646" s="11"/>
    </row>
    <row r="647" spans="11:27" ht="11.25">
      <c r="K647" s="9" t="s">
        <v>1711</v>
      </c>
      <c r="L647" s="16" t="s">
        <v>1699</v>
      </c>
      <c r="M647" s="16"/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 t="s">
        <v>159</v>
      </c>
      <c r="AA647" s="11"/>
    </row>
    <row r="648" spans="11:27" ht="11.25">
      <c r="K648" s="9" t="s">
        <v>1712</v>
      </c>
      <c r="L648" s="16" t="s">
        <v>1701</v>
      </c>
      <c r="M648" s="16"/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 t="s">
        <v>159</v>
      </c>
      <c r="AA648" s="11"/>
    </row>
    <row r="649" spans="11:27" ht="11.25">
      <c r="K649" s="9" t="s">
        <v>1713</v>
      </c>
      <c r="L649" s="16" t="s">
        <v>1669</v>
      </c>
      <c r="M649" s="16"/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 t="s">
        <v>159</v>
      </c>
      <c r="AA649" s="11"/>
    </row>
    <row r="650" spans="11:27" ht="11.25">
      <c r="K650" s="9" t="s">
        <v>1714</v>
      </c>
      <c r="L650" s="16" t="s">
        <v>1677</v>
      </c>
      <c r="M650" s="16"/>
      <c r="N650" s="3">
        <v>7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6</v>
      </c>
      <c r="V650" s="3">
        <v>0</v>
      </c>
      <c r="W650" s="3">
        <v>0</v>
      </c>
      <c r="X650" s="3">
        <v>6</v>
      </c>
      <c r="Y650" s="3">
        <v>7</v>
      </c>
      <c r="Z650" s="3" t="s">
        <v>159</v>
      </c>
      <c r="AA650" s="11"/>
    </row>
    <row r="651" spans="11:27" ht="11.25">
      <c r="K651" s="9" t="s">
        <v>1715</v>
      </c>
      <c r="L651" s="16" t="s">
        <v>1685</v>
      </c>
      <c r="M651" s="16"/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 t="s">
        <v>159</v>
      </c>
      <c r="AA651" s="11"/>
    </row>
    <row r="652" spans="11:27" ht="11.25">
      <c r="K652" s="9" t="s">
        <v>1716</v>
      </c>
      <c r="L652" s="16" t="s">
        <v>1717</v>
      </c>
      <c r="M652" s="16"/>
      <c r="N652" s="3">
        <v>2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2</v>
      </c>
      <c r="V652" s="3">
        <v>0</v>
      </c>
      <c r="W652" s="3">
        <v>0</v>
      </c>
      <c r="X652" s="3">
        <v>2</v>
      </c>
      <c r="Y652" s="3">
        <v>2</v>
      </c>
      <c r="Z652" s="3" t="s">
        <v>159</v>
      </c>
      <c r="AA652" s="11"/>
    </row>
    <row r="653" spans="11:27" ht="11.25">
      <c r="K653" s="9" t="s">
        <v>1718</v>
      </c>
      <c r="L653" s="16" t="s">
        <v>1687</v>
      </c>
      <c r="M653" s="16"/>
      <c r="N653" s="3">
        <v>1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1</v>
      </c>
      <c r="V653" s="3">
        <v>0</v>
      </c>
      <c r="W653" s="3">
        <v>0</v>
      </c>
      <c r="X653" s="3">
        <v>1</v>
      </c>
      <c r="Y653" s="3">
        <v>1</v>
      </c>
      <c r="Z653" s="3" t="s">
        <v>159</v>
      </c>
      <c r="AA653" s="11"/>
    </row>
    <row r="654" spans="11:27" ht="11.25">
      <c r="K654" s="9" t="s">
        <v>1719</v>
      </c>
      <c r="L654" s="16" t="s">
        <v>1691</v>
      </c>
      <c r="M654" s="16"/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 t="s">
        <v>159</v>
      </c>
      <c r="AA654" s="11"/>
    </row>
    <row r="655" spans="11:27" ht="11.25">
      <c r="K655" s="9" t="s">
        <v>1720</v>
      </c>
      <c r="L655" s="16" t="s">
        <v>1693</v>
      </c>
      <c r="M655" s="16"/>
      <c r="N655" s="3">
        <v>1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1</v>
      </c>
      <c r="V655" s="3">
        <v>0</v>
      </c>
      <c r="W655" s="3">
        <v>0</v>
      </c>
      <c r="X655" s="3">
        <v>1</v>
      </c>
      <c r="Y655" s="3">
        <v>1</v>
      </c>
      <c r="Z655" s="3" t="s">
        <v>159</v>
      </c>
      <c r="AA655" s="11"/>
    </row>
    <row r="656" spans="11:27" ht="11.25">
      <c r="K656" s="9" t="s">
        <v>1721</v>
      </c>
      <c r="L656" s="16" t="s">
        <v>1695</v>
      </c>
      <c r="M656" s="16"/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 t="s">
        <v>159</v>
      </c>
      <c r="AA656" s="11"/>
    </row>
    <row r="657" spans="11:27" ht="11.25">
      <c r="K657" s="9" t="s">
        <v>1722</v>
      </c>
      <c r="L657" s="16" t="s">
        <v>1699</v>
      </c>
      <c r="M657" s="16"/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 t="s">
        <v>159</v>
      </c>
      <c r="AA657" s="11"/>
    </row>
    <row r="658" spans="11:27" ht="11.25">
      <c r="K658" s="9" t="s">
        <v>1723</v>
      </c>
      <c r="L658" s="16" t="s">
        <v>1701</v>
      </c>
      <c r="M658" s="16"/>
      <c r="N658" s="3">
        <v>4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4</v>
      </c>
      <c r="V658" s="3">
        <v>0</v>
      </c>
      <c r="W658" s="3">
        <v>0</v>
      </c>
      <c r="X658" s="3">
        <v>4</v>
      </c>
      <c r="Y658" s="3">
        <v>4</v>
      </c>
      <c r="Z658" s="3" t="s">
        <v>159</v>
      </c>
      <c r="AA658" s="11"/>
    </row>
    <row r="659" spans="11:27" ht="11.25">
      <c r="K659" s="9" t="s">
        <v>1724</v>
      </c>
      <c r="L659" s="16" t="s">
        <v>1669</v>
      </c>
      <c r="M659" s="16"/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 t="s">
        <v>159</v>
      </c>
      <c r="AA659" s="11"/>
    </row>
    <row r="660" spans="11:27" ht="11.25">
      <c r="K660" s="9" t="s">
        <v>1725</v>
      </c>
      <c r="L660" s="16" t="s">
        <v>1677</v>
      </c>
      <c r="M660" s="16"/>
      <c r="N660" s="3">
        <v>1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1</v>
      </c>
      <c r="V660" s="3">
        <v>0</v>
      </c>
      <c r="W660" s="3">
        <v>0</v>
      </c>
      <c r="X660" s="3">
        <v>0</v>
      </c>
      <c r="Y660" s="3">
        <v>0</v>
      </c>
      <c r="Z660" s="3" t="s">
        <v>159</v>
      </c>
      <c r="AA660" s="11"/>
    </row>
    <row r="661" spans="11:27" ht="11.25">
      <c r="K661" s="9" t="s">
        <v>1726</v>
      </c>
      <c r="L661" s="16" t="s">
        <v>1685</v>
      </c>
      <c r="M661" s="16"/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 t="s">
        <v>159</v>
      </c>
      <c r="AA661" s="11"/>
    </row>
    <row r="662" spans="11:27" ht="11.25">
      <c r="K662" s="9" t="s">
        <v>1727</v>
      </c>
      <c r="L662" s="16" t="s">
        <v>1728</v>
      </c>
      <c r="M662" s="16"/>
      <c r="N662" s="3">
        <v>1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1</v>
      </c>
      <c r="V662" s="3">
        <v>0</v>
      </c>
      <c r="W662" s="3">
        <v>0</v>
      </c>
      <c r="X662" s="3">
        <v>1</v>
      </c>
      <c r="Y662" s="3">
        <v>1</v>
      </c>
      <c r="Z662" s="3" t="s">
        <v>159</v>
      </c>
      <c r="AA662" s="11"/>
    </row>
    <row r="663" spans="11:27" ht="11.25">
      <c r="K663" s="9" t="s">
        <v>1729</v>
      </c>
      <c r="L663" s="16" t="s">
        <v>1687</v>
      </c>
      <c r="M663" s="16"/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 t="s">
        <v>159</v>
      </c>
      <c r="AA663" s="11"/>
    </row>
    <row r="664" spans="11:27" ht="11.25">
      <c r="K664" s="9" t="s">
        <v>1730</v>
      </c>
      <c r="L664" s="16" t="s">
        <v>1691</v>
      </c>
      <c r="M664" s="16"/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 t="s">
        <v>159</v>
      </c>
      <c r="AA664" s="11"/>
    </row>
    <row r="665" spans="11:27" ht="11.25">
      <c r="K665" s="9" t="s">
        <v>1731</v>
      </c>
      <c r="L665" s="16" t="s">
        <v>1693</v>
      </c>
      <c r="M665" s="16"/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 t="s">
        <v>159</v>
      </c>
      <c r="AA665" s="11"/>
    </row>
    <row r="666" spans="11:27" ht="11.25">
      <c r="K666" s="9" t="s">
        <v>1732</v>
      </c>
      <c r="L666" s="16" t="s">
        <v>1695</v>
      </c>
      <c r="M666" s="16"/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 t="s">
        <v>159</v>
      </c>
      <c r="AA666" s="11"/>
    </row>
    <row r="667" spans="11:27" ht="11.25">
      <c r="K667" s="9" t="s">
        <v>1733</v>
      </c>
      <c r="L667" s="16" t="s">
        <v>1699</v>
      </c>
      <c r="M667" s="16"/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 t="s">
        <v>159</v>
      </c>
      <c r="AA667" s="11"/>
    </row>
    <row r="668" spans="11:27" ht="11.25">
      <c r="K668" s="9" t="s">
        <v>1734</v>
      </c>
      <c r="L668" s="16" t="s">
        <v>1701</v>
      </c>
      <c r="M668" s="16"/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 t="s">
        <v>159</v>
      </c>
      <c r="AA668" s="11"/>
    </row>
    <row r="669" spans="11:27" ht="11.25">
      <c r="K669" s="9" t="s">
        <v>1735</v>
      </c>
      <c r="L669" s="16" t="s">
        <v>1669</v>
      </c>
      <c r="M669" s="16"/>
      <c r="N669" s="3">
        <v>1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1</v>
      </c>
      <c r="V669" s="3">
        <v>0</v>
      </c>
      <c r="W669" s="3">
        <v>0</v>
      </c>
      <c r="X669" s="3">
        <v>1</v>
      </c>
      <c r="Y669" s="3">
        <v>1</v>
      </c>
      <c r="Z669" s="3" t="s">
        <v>159</v>
      </c>
      <c r="AA669" s="11"/>
    </row>
    <row r="670" spans="11:27" ht="11.25">
      <c r="K670" s="9" t="s">
        <v>1736</v>
      </c>
      <c r="L670" s="16" t="s">
        <v>1671</v>
      </c>
      <c r="M670" s="16"/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 t="s">
        <v>159</v>
      </c>
      <c r="AA670" s="11"/>
    </row>
    <row r="671" spans="11:27" ht="11.25">
      <c r="K671" s="9" t="s">
        <v>1737</v>
      </c>
      <c r="L671" s="16" t="s">
        <v>1673</v>
      </c>
      <c r="M671" s="16"/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 t="s">
        <v>159</v>
      </c>
      <c r="AA671" s="11"/>
    </row>
    <row r="672" spans="11:27" ht="11.25">
      <c r="K672" s="9" t="s">
        <v>1738</v>
      </c>
      <c r="L672" s="16" t="s">
        <v>1675</v>
      </c>
      <c r="M672" s="16"/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 t="s">
        <v>159</v>
      </c>
      <c r="AA672" s="11"/>
    </row>
    <row r="673" spans="11:27" ht="11.25">
      <c r="K673" s="9" t="s">
        <v>1739</v>
      </c>
      <c r="L673" s="16" t="s">
        <v>1677</v>
      </c>
      <c r="M673" s="16"/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 t="s">
        <v>159</v>
      </c>
      <c r="AA673" s="11"/>
    </row>
    <row r="674" spans="11:27" ht="11.25">
      <c r="K674" s="9" t="s">
        <v>1740</v>
      </c>
      <c r="L674" s="16" t="s">
        <v>1679</v>
      </c>
      <c r="M674" s="16"/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 t="s">
        <v>159</v>
      </c>
      <c r="AA674" s="11"/>
    </row>
    <row r="675" spans="11:27" ht="11.25">
      <c r="K675" s="9" t="s">
        <v>1741</v>
      </c>
      <c r="L675" s="16" t="s">
        <v>1681</v>
      </c>
      <c r="M675" s="16"/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 t="s">
        <v>159</v>
      </c>
      <c r="AA675" s="11"/>
    </row>
    <row r="676" spans="11:27" ht="11.25">
      <c r="K676" s="9" t="s">
        <v>1742</v>
      </c>
      <c r="L676" s="16" t="s">
        <v>1683</v>
      </c>
      <c r="M676" s="16"/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 t="s">
        <v>159</v>
      </c>
      <c r="AA676" s="11"/>
    </row>
    <row r="677" spans="11:27" ht="11.25">
      <c r="K677" s="9" t="s">
        <v>1743</v>
      </c>
      <c r="L677" s="16" t="s">
        <v>1744</v>
      </c>
      <c r="M677" s="16"/>
      <c r="N677" s="3">
        <v>5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5</v>
      </c>
      <c r="V677" s="3">
        <v>0</v>
      </c>
      <c r="W677" s="3">
        <v>0</v>
      </c>
      <c r="X677" s="3">
        <v>5</v>
      </c>
      <c r="Y677" s="3">
        <v>5</v>
      </c>
      <c r="Z677" s="3" t="s">
        <v>159</v>
      </c>
      <c r="AA677" s="11"/>
    </row>
    <row r="678" spans="11:27" ht="11.25">
      <c r="K678" s="9" t="s">
        <v>1745</v>
      </c>
      <c r="L678" s="16" t="s">
        <v>1669</v>
      </c>
      <c r="M678" s="16"/>
      <c r="N678" s="3">
        <v>2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2</v>
      </c>
      <c r="V678" s="3">
        <v>0</v>
      </c>
      <c r="W678" s="3">
        <v>0</v>
      </c>
      <c r="X678" s="3">
        <v>2</v>
      </c>
      <c r="Y678" s="3">
        <v>2</v>
      </c>
      <c r="Z678" s="3" t="s">
        <v>159</v>
      </c>
      <c r="AA678" s="11"/>
    </row>
    <row r="679" spans="11:27" ht="11.25">
      <c r="K679" s="9" t="s">
        <v>1746</v>
      </c>
      <c r="L679" s="16" t="s">
        <v>1671</v>
      </c>
      <c r="M679" s="16"/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 t="s">
        <v>159</v>
      </c>
      <c r="AA679" s="11"/>
    </row>
    <row r="680" spans="11:27" ht="11.25">
      <c r="K680" s="9" t="s">
        <v>1747</v>
      </c>
      <c r="L680" s="16" t="s">
        <v>1673</v>
      </c>
      <c r="M680" s="16"/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 t="s">
        <v>159</v>
      </c>
      <c r="AA680" s="11"/>
    </row>
    <row r="681" spans="11:27" ht="11.25">
      <c r="K681" s="9" t="s">
        <v>1748</v>
      </c>
      <c r="L681" s="16" t="s">
        <v>1675</v>
      </c>
      <c r="M681" s="16"/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 t="s">
        <v>159</v>
      </c>
      <c r="AA681" s="11"/>
    </row>
    <row r="682" spans="11:27" ht="11.25">
      <c r="K682" s="9" t="s">
        <v>1749</v>
      </c>
      <c r="L682" s="16" t="s">
        <v>1677</v>
      </c>
      <c r="M682" s="16"/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 t="s">
        <v>159</v>
      </c>
      <c r="AA682" s="11"/>
    </row>
    <row r="683" spans="11:27" ht="11.25">
      <c r="K683" s="9" t="s">
        <v>1750</v>
      </c>
      <c r="L683" s="16" t="s">
        <v>1679</v>
      </c>
      <c r="M683" s="16"/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 t="s">
        <v>159</v>
      </c>
      <c r="AA683" s="11"/>
    </row>
    <row r="684" spans="11:27" ht="11.25">
      <c r="K684" s="9" t="s">
        <v>1751</v>
      </c>
      <c r="L684" s="16" t="s">
        <v>1681</v>
      </c>
      <c r="M684" s="16"/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 t="s">
        <v>159</v>
      </c>
      <c r="AA684" s="11"/>
    </row>
    <row r="685" spans="11:27" ht="11.25">
      <c r="K685" s="9" t="s">
        <v>1752</v>
      </c>
      <c r="L685" s="16" t="s">
        <v>1683</v>
      </c>
      <c r="M685" s="16"/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 t="s">
        <v>159</v>
      </c>
      <c r="AA685" s="11"/>
    </row>
    <row r="686" spans="11:27" ht="11.25">
      <c r="K686" s="9" t="s">
        <v>1753</v>
      </c>
      <c r="L686" s="16" t="s">
        <v>1744</v>
      </c>
      <c r="M686" s="16"/>
      <c r="N686" s="3">
        <v>6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6</v>
      </c>
      <c r="V686" s="3">
        <v>0</v>
      </c>
      <c r="W686" s="3">
        <v>0</v>
      </c>
      <c r="X686" s="3">
        <v>6</v>
      </c>
      <c r="Y686" s="3">
        <v>6</v>
      </c>
      <c r="Z686" s="3" t="s">
        <v>159</v>
      </c>
      <c r="AA686" s="11"/>
    </row>
    <row r="687" spans="11:27" ht="11.25">
      <c r="K687" s="9" t="s">
        <v>1754</v>
      </c>
      <c r="L687" s="16" t="s">
        <v>1669</v>
      </c>
      <c r="M687" s="16"/>
      <c r="N687" s="3">
        <v>3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3</v>
      </c>
      <c r="V687" s="3">
        <v>0</v>
      </c>
      <c r="W687" s="3">
        <v>0</v>
      </c>
      <c r="X687" s="3">
        <v>3</v>
      </c>
      <c r="Y687" s="3">
        <v>3</v>
      </c>
      <c r="Z687" s="3" t="s">
        <v>159</v>
      </c>
      <c r="AA687" s="11"/>
    </row>
    <row r="688" spans="11:27" ht="11.25">
      <c r="K688" s="9" t="s">
        <v>1755</v>
      </c>
      <c r="L688" s="16" t="s">
        <v>1671</v>
      </c>
      <c r="M688" s="16"/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 t="s">
        <v>159</v>
      </c>
      <c r="AA688" s="11"/>
    </row>
    <row r="689" spans="11:27" ht="11.25">
      <c r="K689" s="9" t="s">
        <v>1756</v>
      </c>
      <c r="L689" s="16" t="s">
        <v>1673</v>
      </c>
      <c r="M689" s="16"/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 t="s">
        <v>159</v>
      </c>
      <c r="AA689" s="11"/>
    </row>
    <row r="690" spans="11:27" ht="11.25">
      <c r="K690" s="9" t="s">
        <v>1757</v>
      </c>
      <c r="L690" s="16" t="s">
        <v>1675</v>
      </c>
      <c r="M690" s="16"/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 t="s">
        <v>159</v>
      </c>
      <c r="AA690" s="11"/>
    </row>
    <row r="691" spans="11:27" ht="11.25">
      <c r="K691" s="9" t="s">
        <v>1758</v>
      </c>
      <c r="L691" s="16" t="s">
        <v>1677</v>
      </c>
      <c r="M691" s="16"/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 t="s">
        <v>159</v>
      </c>
      <c r="AA691" s="11"/>
    </row>
    <row r="692" spans="11:27" ht="11.25">
      <c r="K692" s="9" t="s">
        <v>1759</v>
      </c>
      <c r="L692" s="16" t="s">
        <v>1679</v>
      </c>
      <c r="M692" s="16"/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 t="s">
        <v>159</v>
      </c>
      <c r="AA692" s="11"/>
    </row>
    <row r="693" spans="11:27" ht="11.25">
      <c r="K693" s="9" t="s">
        <v>1760</v>
      </c>
      <c r="L693" s="16" t="s">
        <v>1681</v>
      </c>
      <c r="M693" s="16"/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 t="s">
        <v>159</v>
      </c>
      <c r="AA693" s="11"/>
    </row>
    <row r="694" spans="11:27" ht="11.25">
      <c r="K694" s="9" t="s">
        <v>1761</v>
      </c>
      <c r="L694" s="16" t="s">
        <v>1683</v>
      </c>
      <c r="M694" s="16"/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 t="s">
        <v>159</v>
      </c>
      <c r="AA694" s="11"/>
    </row>
    <row r="695" spans="11:27" ht="11.25">
      <c r="K695" s="9" t="s">
        <v>1762</v>
      </c>
      <c r="L695" s="16" t="s">
        <v>1744</v>
      </c>
      <c r="M695" s="16"/>
      <c r="N695" s="3">
        <v>7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7</v>
      </c>
      <c r="V695" s="3">
        <v>0</v>
      </c>
      <c r="W695" s="3">
        <v>0</v>
      </c>
      <c r="X695" s="3">
        <v>7</v>
      </c>
      <c r="Y695" s="3">
        <v>7</v>
      </c>
      <c r="Z695" s="3" t="s">
        <v>159</v>
      </c>
      <c r="AA695" s="11"/>
    </row>
    <row r="696" spans="11:27" ht="11.25">
      <c r="K696" s="9" t="s">
        <v>1763</v>
      </c>
      <c r="L696" s="16" t="s">
        <v>1669</v>
      </c>
      <c r="M696" s="16"/>
      <c r="N696" s="3">
        <v>4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4</v>
      </c>
      <c r="V696" s="3">
        <v>0</v>
      </c>
      <c r="W696" s="3">
        <v>0</v>
      </c>
      <c r="X696" s="3">
        <v>4</v>
      </c>
      <c r="Y696" s="3">
        <v>4</v>
      </c>
      <c r="Z696" s="3" t="s">
        <v>159</v>
      </c>
      <c r="AA696" s="11"/>
    </row>
    <row r="697" spans="11:27" ht="11.25">
      <c r="K697" s="9" t="s">
        <v>1764</v>
      </c>
      <c r="L697" s="16" t="s">
        <v>1671</v>
      </c>
      <c r="M697" s="16"/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 t="s">
        <v>159</v>
      </c>
      <c r="AA697" s="11"/>
    </row>
    <row r="698" spans="11:27" ht="11.25">
      <c r="K698" s="9" t="s">
        <v>1765</v>
      </c>
      <c r="L698" s="16" t="s">
        <v>1673</v>
      </c>
      <c r="M698" s="16"/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 t="s">
        <v>159</v>
      </c>
      <c r="AA698" s="11"/>
    </row>
    <row r="699" spans="11:27" ht="11.25">
      <c r="K699" s="9" t="s">
        <v>1766</v>
      </c>
      <c r="L699" s="16" t="s">
        <v>1675</v>
      </c>
      <c r="M699" s="16"/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 t="s">
        <v>159</v>
      </c>
      <c r="AA699" s="11"/>
    </row>
    <row r="700" spans="11:27" ht="11.25">
      <c r="K700" s="9" t="s">
        <v>1767</v>
      </c>
      <c r="L700" s="16" t="s">
        <v>1677</v>
      </c>
      <c r="M700" s="16"/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 t="s">
        <v>159</v>
      </c>
      <c r="AA700" s="11"/>
    </row>
    <row r="701" spans="11:27" ht="11.25">
      <c r="K701" s="9" t="s">
        <v>1768</v>
      </c>
      <c r="L701" s="16" t="s">
        <v>1679</v>
      </c>
      <c r="M701" s="16"/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 t="s">
        <v>159</v>
      </c>
      <c r="AA701" s="11"/>
    </row>
    <row r="702" spans="11:27" ht="11.25">
      <c r="K702" s="9" t="s">
        <v>1769</v>
      </c>
      <c r="L702" s="16" t="s">
        <v>1681</v>
      </c>
      <c r="M702" s="16"/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 t="s">
        <v>159</v>
      </c>
      <c r="AA702" s="11"/>
    </row>
    <row r="703" spans="11:27" ht="11.25">
      <c r="K703" s="9" t="s">
        <v>1770</v>
      </c>
      <c r="L703" s="16" t="s">
        <v>1683</v>
      </c>
      <c r="M703" s="16"/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 t="s">
        <v>159</v>
      </c>
      <c r="AA703" s="11"/>
    </row>
    <row r="704" spans="11:27" ht="11.25">
      <c r="K704" s="9" t="s">
        <v>1771</v>
      </c>
      <c r="L704" s="16" t="s">
        <v>1744</v>
      </c>
      <c r="M704" s="16"/>
      <c r="N704" s="3">
        <v>8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8</v>
      </c>
      <c r="V704" s="3">
        <v>0</v>
      </c>
      <c r="W704" s="3">
        <v>0</v>
      </c>
      <c r="X704" s="3">
        <v>8</v>
      </c>
      <c r="Y704" s="3">
        <v>8</v>
      </c>
      <c r="Z704" s="3" t="s">
        <v>159</v>
      </c>
      <c r="AA704" s="11"/>
    </row>
    <row r="705" spans="11:27" ht="11.25">
      <c r="K705" s="9"/>
      <c r="L705" s="15" t="s">
        <v>1772</v>
      </c>
      <c r="M705" s="15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11"/>
    </row>
    <row r="706" spans="11:27" ht="11.25">
      <c r="K706" s="9" t="s">
        <v>1773</v>
      </c>
      <c r="L706" s="16" t="s">
        <v>1774</v>
      </c>
      <c r="M706" s="16"/>
      <c r="N706" s="3">
        <v>3128571.3534423243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3296993.1029368415</v>
      </c>
      <c r="V706" s="3">
        <v>3296993.1029368415</v>
      </c>
      <c r="W706" s="3">
        <v>3296993.1029368415</v>
      </c>
      <c r="X706" s="3">
        <v>3666081.770988395</v>
      </c>
      <c r="Y706" s="3">
        <v>3800012.9610444545</v>
      </c>
      <c r="Z706" s="3" t="s">
        <v>159</v>
      </c>
      <c r="AA706" s="11"/>
    </row>
    <row r="707" spans="11:27" ht="11.25">
      <c r="K707" s="9" t="s">
        <v>1775</v>
      </c>
      <c r="L707" s="16" t="s">
        <v>1776</v>
      </c>
      <c r="M707" s="16"/>
      <c r="N707" s="3">
        <v>392144.65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246676.01</v>
      </c>
      <c r="V707" s="3">
        <v>246676.01</v>
      </c>
      <c r="W707" s="3">
        <v>246676.01</v>
      </c>
      <c r="X707" s="3">
        <v>213285.401959593</v>
      </c>
      <c r="Y707" s="3">
        <v>312271.286959593</v>
      </c>
      <c r="Z707" s="3" t="s">
        <v>159</v>
      </c>
      <c r="AA707" s="11"/>
    </row>
    <row r="708" spans="11:27" ht="11.25">
      <c r="K708" s="9" t="s">
        <v>1200</v>
      </c>
      <c r="L708" s="16" t="s">
        <v>1201</v>
      </c>
      <c r="M708" s="16"/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 t="s">
        <v>159</v>
      </c>
      <c r="AA708" s="11"/>
    </row>
    <row r="709" spans="11:27" ht="11.25">
      <c r="K709" s="9" t="s">
        <v>1777</v>
      </c>
      <c r="L709" s="16" t="s">
        <v>1778</v>
      </c>
      <c r="M709" s="16"/>
      <c r="N709" s="3">
        <v>-66685.64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-184767.81</v>
      </c>
      <c r="V709" s="3">
        <v>-184767.81</v>
      </c>
      <c r="W709" s="3">
        <v>-184767.81</v>
      </c>
      <c r="X709" s="3">
        <v>-259445.91</v>
      </c>
      <c r="Y709" s="3">
        <v>-306590.22</v>
      </c>
      <c r="Z709" s="3" t="s">
        <v>159</v>
      </c>
      <c r="AA709" s="11"/>
    </row>
    <row r="710" spans="11:27" ht="11.25">
      <c r="K710" s="9" t="s">
        <v>1779</v>
      </c>
      <c r="L710" s="16" t="s">
        <v>1780</v>
      </c>
      <c r="M710" s="16"/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-6357.35</v>
      </c>
      <c r="V710" s="3">
        <v>-6357.35</v>
      </c>
      <c r="W710" s="3">
        <v>-6357.35</v>
      </c>
      <c r="X710" s="3">
        <v>-6357.35</v>
      </c>
      <c r="Y710" s="3">
        <v>-6357.35</v>
      </c>
      <c r="Z710" s="3" t="s">
        <v>159</v>
      </c>
      <c r="AA710" s="11"/>
    </row>
    <row r="711" spans="11:27" ht="11.25">
      <c r="K711" s="9" t="s">
        <v>1781</v>
      </c>
      <c r="L711" s="16" t="s">
        <v>1782</v>
      </c>
      <c r="M711" s="16"/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171575.85</v>
      </c>
      <c r="V711" s="3">
        <v>171575.85</v>
      </c>
      <c r="W711" s="3">
        <v>171575.85</v>
      </c>
      <c r="X711" s="3">
        <v>325817.35</v>
      </c>
      <c r="Y711" s="3">
        <v>375817.35</v>
      </c>
      <c r="Z711" s="3" t="s">
        <v>159</v>
      </c>
      <c r="AA711" s="11"/>
    </row>
    <row r="712" spans="11:27" ht="11.25">
      <c r="K712" s="9" t="s">
        <v>1783</v>
      </c>
      <c r="L712" s="16" t="s">
        <v>1778</v>
      </c>
      <c r="M712" s="16"/>
      <c r="N712" s="3">
        <v>-2115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-29714</v>
      </c>
      <c r="V712" s="3">
        <v>-29714</v>
      </c>
      <c r="W712" s="3">
        <v>-29714</v>
      </c>
      <c r="X712" s="3">
        <v>-52151</v>
      </c>
      <c r="Y712" s="3">
        <v>-55354</v>
      </c>
      <c r="Z712" s="3" t="s">
        <v>159</v>
      </c>
      <c r="AA712" s="11"/>
    </row>
    <row r="713" spans="11:27" ht="11.25">
      <c r="K713" s="9" t="s">
        <v>1784</v>
      </c>
      <c r="L713" s="16" t="s">
        <v>1780</v>
      </c>
      <c r="M713" s="16"/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 t="s">
        <v>159</v>
      </c>
      <c r="AA713" s="11"/>
    </row>
    <row r="714" spans="11:27" ht="11.25">
      <c r="K714" s="9" t="s">
        <v>1785</v>
      </c>
      <c r="L714" s="16" t="s">
        <v>1782</v>
      </c>
      <c r="M714" s="16"/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5563</v>
      </c>
      <c r="V714" s="3">
        <v>5563</v>
      </c>
      <c r="W714" s="3">
        <v>5563</v>
      </c>
      <c r="X714" s="3">
        <v>37273</v>
      </c>
      <c r="Y714" s="3">
        <v>38874</v>
      </c>
      <c r="Z714" s="3" t="s">
        <v>159</v>
      </c>
      <c r="AA714" s="11"/>
    </row>
    <row r="715" spans="11:27" ht="11.25">
      <c r="K715" s="9" t="s">
        <v>1786</v>
      </c>
      <c r="L715" s="16" t="s">
        <v>1778</v>
      </c>
      <c r="M715" s="16"/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 t="s">
        <v>159</v>
      </c>
      <c r="AA715" s="11"/>
    </row>
    <row r="716" spans="11:27" ht="11.25">
      <c r="K716" s="9" t="s">
        <v>1787</v>
      </c>
      <c r="L716" s="16" t="s">
        <v>1780</v>
      </c>
      <c r="M716" s="16"/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 t="s">
        <v>159</v>
      </c>
      <c r="AA716" s="11"/>
    </row>
    <row r="717" spans="11:27" ht="11.25">
      <c r="K717" s="9" t="s">
        <v>1788</v>
      </c>
      <c r="L717" s="16" t="s">
        <v>1782</v>
      </c>
      <c r="M717" s="16"/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 t="s">
        <v>159</v>
      </c>
      <c r="AA717" s="11"/>
    </row>
    <row r="718" spans="11:27" ht="11.25">
      <c r="K718" s="9" t="s">
        <v>1789</v>
      </c>
      <c r="L718" s="16" t="s">
        <v>1790</v>
      </c>
      <c r="M718" s="16"/>
      <c r="N718" s="3">
        <v>106756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278337</v>
      </c>
      <c r="V718" s="3">
        <v>278337</v>
      </c>
      <c r="W718" s="3">
        <v>278337</v>
      </c>
      <c r="X718" s="3">
        <v>212398</v>
      </c>
      <c r="Y718" s="3">
        <v>211723</v>
      </c>
      <c r="Z718" s="3" t="s">
        <v>159</v>
      </c>
      <c r="AA718" s="11"/>
    </row>
    <row r="719" spans="11:27" ht="11.25">
      <c r="K719" s="9" t="s">
        <v>1791</v>
      </c>
      <c r="L719" s="16" t="s">
        <v>1774</v>
      </c>
      <c r="M719" s="16"/>
      <c r="N719" s="3">
        <v>395916.40789999993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461157.80432099995</v>
      </c>
      <c r="V719" s="3">
        <v>461157.80432099995</v>
      </c>
      <c r="W719" s="3">
        <v>461157.80432099995</v>
      </c>
      <c r="X719" s="3">
        <v>554026.76506</v>
      </c>
      <c r="Y719" s="3">
        <v>557304.69526</v>
      </c>
      <c r="Z719" s="3" t="s">
        <v>159</v>
      </c>
      <c r="AA719" s="11"/>
    </row>
    <row r="720" spans="11:27" ht="11.25">
      <c r="K720" s="9" t="s">
        <v>1792</v>
      </c>
      <c r="L720" s="16" t="s">
        <v>1776</v>
      </c>
      <c r="M720" s="16"/>
      <c r="N720" s="3">
        <v>280061.33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499438.18</v>
      </c>
      <c r="V720" s="3">
        <v>499438.18</v>
      </c>
      <c r="W720" s="3">
        <v>499438.18</v>
      </c>
      <c r="X720" s="3">
        <v>689733.485012941</v>
      </c>
      <c r="Y720" s="3">
        <v>727853.199012941</v>
      </c>
      <c r="Z720" s="3" t="s">
        <v>159</v>
      </c>
      <c r="AA720" s="11"/>
    </row>
    <row r="721" spans="11:27" ht="11.25">
      <c r="K721" s="9" t="s">
        <v>1202</v>
      </c>
      <c r="L721" s="16" t="s">
        <v>1201</v>
      </c>
      <c r="M721" s="16"/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108744.3748</v>
      </c>
      <c r="V721" s="3">
        <v>108744.3748</v>
      </c>
      <c r="W721" s="3">
        <v>108744.3748</v>
      </c>
      <c r="X721" s="3">
        <v>183807</v>
      </c>
      <c r="Y721" s="3">
        <v>188000.6799</v>
      </c>
      <c r="Z721" s="3" t="s">
        <v>159</v>
      </c>
      <c r="AA721" s="11"/>
    </row>
    <row r="722" spans="11:27" ht="11.25">
      <c r="K722" s="9" t="s">
        <v>1793</v>
      </c>
      <c r="L722" s="16" t="s">
        <v>1778</v>
      </c>
      <c r="M722" s="16"/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-7430</v>
      </c>
      <c r="V722" s="3">
        <v>-7430</v>
      </c>
      <c r="W722" s="3">
        <v>-7430</v>
      </c>
      <c r="X722" s="3">
        <v>-7430</v>
      </c>
      <c r="Y722" s="3">
        <v>-7659</v>
      </c>
      <c r="Z722" s="3" t="s">
        <v>159</v>
      </c>
      <c r="AA722" s="11"/>
    </row>
    <row r="723" spans="11:27" ht="11.25">
      <c r="K723" s="9" t="s">
        <v>1794</v>
      </c>
      <c r="L723" s="16" t="s">
        <v>1780</v>
      </c>
      <c r="M723" s="16"/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 t="s">
        <v>159</v>
      </c>
      <c r="AA723" s="11"/>
    </row>
    <row r="724" spans="11:27" ht="11.25">
      <c r="K724" s="9" t="s">
        <v>1795</v>
      </c>
      <c r="L724" s="16" t="s">
        <v>1782</v>
      </c>
      <c r="M724" s="16"/>
      <c r="N724" s="3">
        <v>916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2957</v>
      </c>
      <c r="V724" s="3">
        <v>2957</v>
      </c>
      <c r="W724" s="3">
        <v>2957</v>
      </c>
      <c r="X724" s="3">
        <v>4127</v>
      </c>
      <c r="Y724" s="3">
        <v>4128</v>
      </c>
      <c r="Z724" s="3" t="s">
        <v>159</v>
      </c>
      <c r="AA724" s="11"/>
    </row>
    <row r="725" spans="11:27" ht="11.25">
      <c r="K725" s="9" t="s">
        <v>1796</v>
      </c>
      <c r="L725" s="16" t="s">
        <v>1778</v>
      </c>
      <c r="M725" s="16"/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-7117</v>
      </c>
      <c r="Y725" s="3">
        <v>-7117</v>
      </c>
      <c r="Z725" s="3" t="s">
        <v>159</v>
      </c>
      <c r="AA725" s="11"/>
    </row>
    <row r="726" spans="11:27" ht="11.25">
      <c r="K726" s="9" t="s">
        <v>1797</v>
      </c>
      <c r="L726" s="16" t="s">
        <v>1780</v>
      </c>
      <c r="M726" s="16"/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 t="s">
        <v>159</v>
      </c>
      <c r="AA726" s="11"/>
    </row>
    <row r="727" spans="11:27" ht="11.25">
      <c r="K727" s="9" t="s">
        <v>1798</v>
      </c>
      <c r="L727" s="16" t="s">
        <v>1782</v>
      </c>
      <c r="M727" s="16"/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7117</v>
      </c>
      <c r="Z727" s="3" t="s">
        <v>159</v>
      </c>
      <c r="AA727" s="11"/>
    </row>
    <row r="728" spans="11:27" ht="11.25">
      <c r="K728" s="9" t="s">
        <v>1799</v>
      </c>
      <c r="L728" s="16" t="s">
        <v>1778</v>
      </c>
      <c r="M728" s="16"/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 t="s">
        <v>159</v>
      </c>
      <c r="AA728" s="11"/>
    </row>
    <row r="729" spans="11:27" ht="11.25">
      <c r="K729" s="9" t="s">
        <v>1800</v>
      </c>
      <c r="L729" s="16" t="s">
        <v>1780</v>
      </c>
      <c r="M729" s="16"/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 t="s">
        <v>159</v>
      </c>
      <c r="AA729" s="11"/>
    </row>
    <row r="730" spans="11:27" ht="11.25">
      <c r="K730" s="9" t="s">
        <v>1801</v>
      </c>
      <c r="L730" s="16" t="s">
        <v>1782</v>
      </c>
      <c r="M730" s="16"/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 t="s">
        <v>159</v>
      </c>
      <c r="AA730" s="11"/>
    </row>
    <row r="731" spans="11:27" ht="11.25">
      <c r="K731" s="9" t="s">
        <v>1802</v>
      </c>
      <c r="L731" s="16" t="s">
        <v>1790</v>
      </c>
      <c r="M731" s="16"/>
      <c r="N731" s="3">
        <v>8165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29720</v>
      </c>
      <c r="V731" s="3">
        <v>29720</v>
      </c>
      <c r="W731" s="3">
        <v>29720</v>
      </c>
      <c r="X731" s="3">
        <v>25537</v>
      </c>
      <c r="Y731" s="3">
        <v>26452</v>
      </c>
      <c r="Z731" s="3" t="s">
        <v>159</v>
      </c>
      <c r="AA731" s="11"/>
    </row>
    <row r="732" spans="11:27" ht="11.25">
      <c r="K732" s="9" t="s">
        <v>1803</v>
      </c>
      <c r="L732" s="16" t="s">
        <v>1774</v>
      </c>
      <c r="M732" s="16"/>
      <c r="N732" s="3">
        <v>2500352.3791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1694268.0009999995</v>
      </c>
      <c r="V732" s="3">
        <v>1694268.0009999995</v>
      </c>
      <c r="W732" s="3">
        <v>1694268.0009999995</v>
      </c>
      <c r="X732" s="3">
        <v>1924852.5668000001</v>
      </c>
      <c r="Y732" s="3">
        <v>1906455.4751999995</v>
      </c>
      <c r="Z732" s="3" t="s">
        <v>159</v>
      </c>
      <c r="AA732" s="11"/>
    </row>
    <row r="733" spans="11:27" ht="11.25">
      <c r="K733" s="9" t="s">
        <v>1804</v>
      </c>
      <c r="L733" s="16" t="s">
        <v>1776</v>
      </c>
      <c r="M733" s="16"/>
      <c r="N733" s="3">
        <v>1071830.83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1512607.41</v>
      </c>
      <c r="V733" s="3">
        <v>1512607.41</v>
      </c>
      <c r="W733" s="3">
        <v>1512607.41</v>
      </c>
      <c r="X733" s="3">
        <v>1203919.104900396</v>
      </c>
      <c r="Y733" s="3">
        <v>1630321.3439004002</v>
      </c>
      <c r="Z733" s="3" t="s">
        <v>159</v>
      </c>
      <c r="AA733" s="11"/>
    </row>
    <row r="734" spans="11:27" ht="11.25">
      <c r="K734" s="9" t="s">
        <v>1203</v>
      </c>
      <c r="L734" s="16" t="s">
        <v>1201</v>
      </c>
      <c r="M734" s="16"/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 t="s">
        <v>159</v>
      </c>
      <c r="AA734" s="11"/>
    </row>
    <row r="735" spans="11:27" ht="11.25">
      <c r="K735" s="9" t="s">
        <v>1805</v>
      </c>
      <c r="L735" s="16" t="s">
        <v>1778</v>
      </c>
      <c r="M735" s="16"/>
      <c r="N735" s="3">
        <v>-1155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15339</v>
      </c>
      <c r="V735" s="3">
        <v>15339</v>
      </c>
      <c r="W735" s="3">
        <v>15339</v>
      </c>
      <c r="X735" s="3">
        <v>15339</v>
      </c>
      <c r="Y735" s="3">
        <v>13978</v>
      </c>
      <c r="Z735" s="3" t="s">
        <v>159</v>
      </c>
      <c r="AA735" s="11"/>
    </row>
    <row r="736" spans="11:27" ht="11.25">
      <c r="K736" s="9" t="s">
        <v>1806</v>
      </c>
      <c r="L736" s="16" t="s">
        <v>1780</v>
      </c>
      <c r="M736" s="16"/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 t="s">
        <v>159</v>
      </c>
      <c r="AA736" s="11"/>
    </row>
    <row r="737" spans="11:27" ht="11.25">
      <c r="K737" s="9" t="s">
        <v>1807</v>
      </c>
      <c r="L737" s="16" t="s">
        <v>1782</v>
      </c>
      <c r="M737" s="16"/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85611</v>
      </c>
      <c r="V737" s="3">
        <v>85611</v>
      </c>
      <c r="W737" s="3">
        <v>85611</v>
      </c>
      <c r="X737" s="3">
        <v>88413</v>
      </c>
      <c r="Y737" s="3">
        <v>88413</v>
      </c>
      <c r="Z737" s="3" t="s">
        <v>159</v>
      </c>
      <c r="AA737" s="11"/>
    </row>
    <row r="738" spans="11:27" ht="11.25">
      <c r="K738" s="9" t="s">
        <v>1808</v>
      </c>
      <c r="L738" s="16" t="s">
        <v>1778</v>
      </c>
      <c r="M738" s="16"/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 t="s">
        <v>159</v>
      </c>
      <c r="AA738" s="11"/>
    </row>
    <row r="739" spans="11:27" ht="11.25">
      <c r="K739" s="9" t="s">
        <v>1809</v>
      </c>
      <c r="L739" s="16" t="s">
        <v>1780</v>
      </c>
      <c r="M739" s="16"/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 t="s">
        <v>159</v>
      </c>
      <c r="AA739" s="11"/>
    </row>
    <row r="740" spans="11:27" ht="11.25">
      <c r="K740" s="9" t="s">
        <v>1810</v>
      </c>
      <c r="L740" s="16" t="s">
        <v>1782</v>
      </c>
      <c r="M740" s="16"/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 t="s">
        <v>159</v>
      </c>
      <c r="AA740" s="11"/>
    </row>
    <row r="741" spans="11:27" ht="11.25">
      <c r="K741" s="9" t="s">
        <v>1811</v>
      </c>
      <c r="L741" s="16" t="s">
        <v>1778</v>
      </c>
      <c r="M741" s="16"/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 t="s">
        <v>159</v>
      </c>
      <c r="AA741" s="11"/>
    </row>
    <row r="742" spans="11:27" ht="11.25">
      <c r="K742" s="9" t="s">
        <v>1812</v>
      </c>
      <c r="L742" s="16" t="s">
        <v>1780</v>
      </c>
      <c r="M742" s="16"/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 t="s">
        <v>159</v>
      </c>
      <c r="AA742" s="11"/>
    </row>
    <row r="743" spans="11:27" ht="11.25">
      <c r="K743" s="9" t="s">
        <v>1813</v>
      </c>
      <c r="L743" s="16" t="s">
        <v>1782</v>
      </c>
      <c r="M743" s="16"/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 t="s">
        <v>159</v>
      </c>
      <c r="AA743" s="11"/>
    </row>
    <row r="744" spans="11:27" ht="11.25">
      <c r="K744" s="9" t="s">
        <v>1814</v>
      </c>
      <c r="L744" s="16" t="s">
        <v>1790</v>
      </c>
      <c r="M744" s="16"/>
      <c r="N744" s="3">
        <v>128710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43245</v>
      </c>
      <c r="V744" s="3">
        <v>43245</v>
      </c>
      <c r="W744" s="3">
        <v>43245</v>
      </c>
      <c r="X744" s="3">
        <v>32037</v>
      </c>
      <c r="Y744" s="3">
        <v>31541</v>
      </c>
      <c r="Z744" s="3" t="s">
        <v>159</v>
      </c>
      <c r="AA744" s="11"/>
    </row>
    <row r="745" spans="11:27" ht="11.25">
      <c r="K745" s="9" t="s">
        <v>1815</v>
      </c>
      <c r="L745" s="16" t="s">
        <v>1774</v>
      </c>
      <c r="M745" s="16"/>
      <c r="N745" s="3">
        <v>33269.4314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33269.4314</v>
      </c>
      <c r="V745" s="3">
        <v>33269.4314</v>
      </c>
      <c r="W745" s="3">
        <v>33269.4314</v>
      </c>
      <c r="X745" s="3">
        <v>17832.151400000002</v>
      </c>
      <c r="Y745" s="3">
        <v>13520.1674</v>
      </c>
      <c r="Z745" s="3" t="s">
        <v>159</v>
      </c>
      <c r="AA745" s="11"/>
    </row>
    <row r="746" spans="11:27" ht="11.25">
      <c r="K746" s="9" t="s">
        <v>1816</v>
      </c>
      <c r="L746" s="16" t="s">
        <v>1776</v>
      </c>
      <c r="M746" s="16"/>
      <c r="N746" s="3">
        <v>9606.49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12608.69</v>
      </c>
      <c r="V746" s="3">
        <v>12608.69</v>
      </c>
      <c r="W746" s="3">
        <v>12608.69</v>
      </c>
      <c r="X746" s="3">
        <v>2341.3872000000065</v>
      </c>
      <c r="Y746" s="3">
        <v>80120.74919999999</v>
      </c>
      <c r="Z746" s="3" t="s">
        <v>159</v>
      </c>
      <c r="AA746" s="11"/>
    </row>
    <row r="747" spans="11:27" ht="11.25">
      <c r="K747" s="9" t="s">
        <v>1204</v>
      </c>
      <c r="L747" s="16" t="s">
        <v>1201</v>
      </c>
      <c r="M747" s="16"/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 t="s">
        <v>159</v>
      </c>
      <c r="AA747" s="11"/>
    </row>
    <row r="748" spans="11:27" ht="11.25">
      <c r="K748" s="9" t="s">
        <v>1817</v>
      </c>
      <c r="L748" s="16" t="s">
        <v>1778</v>
      </c>
      <c r="M748" s="16"/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 t="s">
        <v>159</v>
      </c>
      <c r="AA748" s="11"/>
    </row>
    <row r="749" spans="11:27" ht="11.25">
      <c r="K749" s="9" t="s">
        <v>1818</v>
      </c>
      <c r="L749" s="16" t="s">
        <v>1780</v>
      </c>
      <c r="M749" s="16"/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 t="s">
        <v>159</v>
      </c>
      <c r="AA749" s="11"/>
    </row>
    <row r="750" spans="11:27" ht="11.25">
      <c r="K750" s="9" t="s">
        <v>1819</v>
      </c>
      <c r="L750" s="16" t="s">
        <v>1782</v>
      </c>
      <c r="M750" s="16"/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4226</v>
      </c>
      <c r="Y750" s="3">
        <v>4226</v>
      </c>
      <c r="Z750" s="3" t="s">
        <v>159</v>
      </c>
      <c r="AA750" s="11"/>
    </row>
    <row r="751" spans="11:27" ht="11.25">
      <c r="K751" s="9" t="s">
        <v>1820</v>
      </c>
      <c r="L751" s="16" t="s">
        <v>1778</v>
      </c>
      <c r="M751" s="16"/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 t="s">
        <v>159</v>
      </c>
      <c r="AA751" s="11"/>
    </row>
    <row r="752" spans="11:27" ht="11.25">
      <c r="K752" s="9" t="s">
        <v>1821</v>
      </c>
      <c r="L752" s="16" t="s">
        <v>1780</v>
      </c>
      <c r="M752" s="16"/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 t="s">
        <v>159</v>
      </c>
      <c r="AA752" s="11"/>
    </row>
    <row r="753" spans="11:27" ht="11.25">
      <c r="K753" s="9" t="s">
        <v>1822</v>
      </c>
      <c r="L753" s="16" t="s">
        <v>1782</v>
      </c>
      <c r="M753" s="16"/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 t="s">
        <v>159</v>
      </c>
      <c r="AA753" s="11"/>
    </row>
    <row r="754" spans="11:27" ht="11.25">
      <c r="K754" s="9" t="s">
        <v>1823</v>
      </c>
      <c r="L754" s="16" t="s">
        <v>1778</v>
      </c>
      <c r="M754" s="16"/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 t="s">
        <v>159</v>
      </c>
      <c r="AA754" s="11"/>
    </row>
    <row r="755" spans="11:27" ht="11.25">
      <c r="K755" s="9" t="s">
        <v>1824</v>
      </c>
      <c r="L755" s="16" t="s">
        <v>1780</v>
      </c>
      <c r="M755" s="16"/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 t="s">
        <v>159</v>
      </c>
      <c r="AA755" s="11"/>
    </row>
    <row r="756" spans="11:27" ht="11.25">
      <c r="K756" s="9" t="s">
        <v>1825</v>
      </c>
      <c r="L756" s="16" t="s">
        <v>1782</v>
      </c>
      <c r="M756" s="16"/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 t="s">
        <v>159</v>
      </c>
      <c r="AA756" s="11"/>
    </row>
    <row r="757" spans="11:27" ht="11.25">
      <c r="K757" s="9" t="s">
        <v>1826</v>
      </c>
      <c r="L757" s="16" t="s">
        <v>1790</v>
      </c>
      <c r="M757" s="16"/>
      <c r="N757" s="3">
        <v>16904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16904</v>
      </c>
      <c r="V757" s="3">
        <v>16904</v>
      </c>
      <c r="W757" s="3">
        <v>16904</v>
      </c>
      <c r="X757" s="3">
        <v>0</v>
      </c>
      <c r="Y757" s="3">
        <v>0</v>
      </c>
      <c r="Z757" s="3" t="s">
        <v>159</v>
      </c>
      <c r="AA757" s="11"/>
    </row>
    <row r="758" spans="11:27" ht="11.25">
      <c r="K758" s="9" t="s">
        <v>1827</v>
      </c>
      <c r="L758" s="16" t="s">
        <v>1774</v>
      </c>
      <c r="M758" s="16"/>
      <c r="N758" s="3">
        <v>137416.22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93145.92</v>
      </c>
      <c r="V758" s="3">
        <v>93145.92</v>
      </c>
      <c r="W758" s="3">
        <v>93145.92</v>
      </c>
      <c r="X758" s="3">
        <v>-59118</v>
      </c>
      <c r="Y758" s="3">
        <v>-1248</v>
      </c>
      <c r="Z758" s="3" t="s">
        <v>159</v>
      </c>
      <c r="AA758" s="11"/>
    </row>
    <row r="759" spans="11:27" ht="11.25">
      <c r="K759" s="9" t="s">
        <v>1205</v>
      </c>
      <c r="L759" s="16" t="s">
        <v>1201</v>
      </c>
      <c r="M759" s="16"/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108744.3748</v>
      </c>
      <c r="V759" s="3">
        <v>108744.3748</v>
      </c>
      <c r="W759" s="3">
        <v>108744.3748</v>
      </c>
      <c r="X759" s="3">
        <v>183807</v>
      </c>
      <c r="Y759" s="3">
        <v>188000.6799</v>
      </c>
      <c r="Z759" s="3" t="s">
        <v>159</v>
      </c>
      <c r="AA759" s="11"/>
    </row>
    <row r="760" spans="11:27" ht="11.25">
      <c r="K760" s="9" t="s">
        <v>1828</v>
      </c>
      <c r="L760" s="1" t="s">
        <v>1829</v>
      </c>
      <c r="M760" s="1"/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1</v>
      </c>
      <c r="Y760" s="3">
        <v>1</v>
      </c>
      <c r="Z760" s="3" t="s">
        <v>159</v>
      </c>
      <c r="AA760" s="11"/>
    </row>
    <row r="761" spans="11:27" ht="11.25">
      <c r="K761" s="14"/>
      <c r="L761" s="13" t="s">
        <v>1830</v>
      </c>
      <c r="M761" s="1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"/>
      <c r="AA761" s="11"/>
    </row>
    <row r="762" spans="9:27" ht="11.25">
      <c r="I762" t="s">
        <v>131</v>
      </c>
      <c r="K762" s="14"/>
      <c r="L762" s="15" t="s">
        <v>1343</v>
      </c>
      <c r="M762" s="1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"/>
      <c r="AA762" s="11"/>
    </row>
    <row r="763" spans="11:27" ht="11.25">
      <c r="K763" s="20" t="s">
        <v>1831</v>
      </c>
      <c r="L763" s="16" t="s">
        <v>1832</v>
      </c>
      <c r="M763" s="16"/>
      <c r="N763" s="3">
        <v>228348.62</v>
      </c>
      <c r="O763" s="3">
        <v>216197.18</v>
      </c>
      <c r="P763" s="3">
        <v>225684.7</v>
      </c>
      <c r="Q763" s="3">
        <v>283226.85</v>
      </c>
      <c r="R763" s="3">
        <v>241786.96</v>
      </c>
      <c r="S763" s="3">
        <v>216087.89</v>
      </c>
      <c r="T763" s="3">
        <v>284924.34</v>
      </c>
      <c r="U763" s="3">
        <v>229765.48</v>
      </c>
      <c r="V763" s="3">
        <v>228944.66</v>
      </c>
      <c r="W763" s="3">
        <v>276496.81</v>
      </c>
      <c r="X763" s="3">
        <v>228818.49</v>
      </c>
      <c r="Y763" s="3">
        <v>192321.79</v>
      </c>
      <c r="Z763" s="3">
        <v>2852603.77</v>
      </c>
      <c r="AA763" s="11"/>
    </row>
    <row r="764" spans="11:27" ht="11.25">
      <c r="K764" s="14" t="s">
        <v>1833</v>
      </c>
      <c r="L764" s="16" t="s">
        <v>1834</v>
      </c>
      <c r="M764" s="16"/>
      <c r="N764" s="3">
        <v>76494.93</v>
      </c>
      <c r="O764" s="3">
        <v>79494.2</v>
      </c>
      <c r="P764" s="3">
        <v>94377.43</v>
      </c>
      <c r="Q764" s="3">
        <v>97480.12</v>
      </c>
      <c r="R764" s="3">
        <v>80746.71</v>
      </c>
      <c r="S764" s="3">
        <v>75886.66</v>
      </c>
      <c r="T764" s="3">
        <v>84746.8</v>
      </c>
      <c r="U764" s="3">
        <v>74773.84</v>
      </c>
      <c r="V764" s="3">
        <v>88738.19</v>
      </c>
      <c r="W764" s="3">
        <v>75842.44</v>
      </c>
      <c r="X764" s="3">
        <v>-39476.04</v>
      </c>
      <c r="Y764" s="3">
        <v>66804.25</v>
      </c>
      <c r="Z764" s="3">
        <v>855909.53</v>
      </c>
      <c r="AA764" s="11"/>
    </row>
    <row r="765" spans="11:27" ht="11.25">
      <c r="K765" s="14" t="s">
        <v>1835</v>
      </c>
      <c r="L765" s="16" t="s">
        <v>235</v>
      </c>
      <c r="M765" s="16"/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11"/>
    </row>
    <row r="766" spans="11:27" ht="11.25">
      <c r="K766" s="14" t="s">
        <v>1836</v>
      </c>
      <c r="L766" s="16" t="s">
        <v>1837</v>
      </c>
      <c r="M766" s="16"/>
      <c r="N766" s="3">
        <v>68450.45</v>
      </c>
      <c r="O766" s="3">
        <v>54086.4</v>
      </c>
      <c r="P766" s="3">
        <v>57234.51</v>
      </c>
      <c r="Q766" s="3">
        <v>64759.91</v>
      </c>
      <c r="R766" s="3">
        <v>52769.35</v>
      </c>
      <c r="S766" s="3">
        <v>52732.59</v>
      </c>
      <c r="T766" s="3">
        <v>65915.22</v>
      </c>
      <c r="U766" s="3">
        <v>52732.3</v>
      </c>
      <c r="V766" s="3">
        <v>52732.41</v>
      </c>
      <c r="W766" s="3">
        <v>66222.75</v>
      </c>
      <c r="X766" s="3">
        <v>52985.33</v>
      </c>
      <c r="Y766" s="3">
        <v>56770.11</v>
      </c>
      <c r="Z766" s="3">
        <v>697391.33</v>
      </c>
      <c r="AA766" s="11"/>
    </row>
    <row r="767" spans="11:27" ht="11.25">
      <c r="K767" s="20" t="s">
        <v>1838</v>
      </c>
      <c r="L767" s="28" t="s">
        <v>1839</v>
      </c>
      <c r="M767" s="28"/>
      <c r="N767" s="3">
        <v>50036.95</v>
      </c>
      <c r="O767" s="3">
        <v>27355.73</v>
      </c>
      <c r="P767" s="3">
        <v>27655.98</v>
      </c>
      <c r="Q767" s="3">
        <v>37323.74</v>
      </c>
      <c r="R767" s="3">
        <v>23056.23</v>
      </c>
      <c r="S767" s="3">
        <v>22000.13</v>
      </c>
      <c r="T767" s="3">
        <v>38087.97</v>
      </c>
      <c r="U767" s="3">
        <v>35474.57</v>
      </c>
      <c r="V767" s="3">
        <v>37654.56</v>
      </c>
      <c r="W767" s="3">
        <v>30814.41</v>
      </c>
      <c r="X767" s="3">
        <v>43509.74</v>
      </c>
      <c r="Y767" s="3">
        <v>31741.96</v>
      </c>
      <c r="Z767" s="3">
        <v>404711.97</v>
      </c>
      <c r="AA767" s="11"/>
    </row>
    <row r="768" spans="11:27" ht="11.25">
      <c r="K768" s="20" t="s">
        <v>1840</v>
      </c>
      <c r="L768" s="28" t="s">
        <v>1841</v>
      </c>
      <c r="M768" s="28"/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11"/>
    </row>
    <row r="769" spans="11:27" ht="11.25">
      <c r="K769" s="20" t="s">
        <v>1842</v>
      </c>
      <c r="L769" s="28" t="s">
        <v>1843</v>
      </c>
      <c r="M769" s="28"/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11"/>
    </row>
    <row r="770" spans="11:27" ht="11.25">
      <c r="K770" s="20" t="s">
        <v>1844</v>
      </c>
      <c r="L770" s="16" t="s">
        <v>1845</v>
      </c>
      <c r="M770" s="16"/>
      <c r="N770" s="3">
        <v>57721.96</v>
      </c>
      <c r="O770" s="3">
        <v>57351.65</v>
      </c>
      <c r="P770" s="3">
        <v>61179.34</v>
      </c>
      <c r="Q770" s="3">
        <v>66196.29</v>
      </c>
      <c r="R770" s="3">
        <v>55400.25</v>
      </c>
      <c r="S770" s="3">
        <v>64308.18</v>
      </c>
      <c r="T770" s="3">
        <v>58006.78</v>
      </c>
      <c r="U770" s="3">
        <v>56700.96</v>
      </c>
      <c r="V770" s="3">
        <v>59036.44</v>
      </c>
      <c r="W770" s="3">
        <v>51814.96</v>
      </c>
      <c r="X770" s="3">
        <v>56675.81</v>
      </c>
      <c r="Y770" s="3">
        <v>60021.61</v>
      </c>
      <c r="Z770" s="3">
        <v>704414.23</v>
      </c>
      <c r="AA770" s="11"/>
    </row>
    <row r="771" spans="11:27" ht="11.25">
      <c r="K771" s="20" t="s">
        <v>1846</v>
      </c>
      <c r="L771" s="16" t="s">
        <v>255</v>
      </c>
      <c r="M771" s="16"/>
      <c r="N771" s="3">
        <v>-653.16</v>
      </c>
      <c r="O771" s="3">
        <v>1275.71</v>
      </c>
      <c r="P771" s="3">
        <v>426.2</v>
      </c>
      <c r="Q771" s="3">
        <v>2067.52</v>
      </c>
      <c r="R771" s="3">
        <v>3952.45</v>
      </c>
      <c r="S771" s="3">
        <v>209.13</v>
      </c>
      <c r="T771" s="3">
        <v>853.09</v>
      </c>
      <c r="U771" s="3">
        <v>167.05</v>
      </c>
      <c r="V771" s="3">
        <v>332.44</v>
      </c>
      <c r="W771" s="3">
        <v>479.95</v>
      </c>
      <c r="X771" s="3">
        <v>-8.319999999999936</v>
      </c>
      <c r="Y771" s="3">
        <v>3550.3</v>
      </c>
      <c r="Z771" s="3">
        <v>12652.36</v>
      </c>
      <c r="AA771" s="11"/>
    </row>
    <row r="772" spans="11:27" ht="11.25">
      <c r="K772" s="20" t="s">
        <v>1847</v>
      </c>
      <c r="L772" s="16" t="s">
        <v>245</v>
      </c>
      <c r="M772" s="16"/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11"/>
    </row>
    <row r="773" spans="11:27" ht="11.25">
      <c r="K773" s="20" t="s">
        <v>1848</v>
      </c>
      <c r="L773" s="16" t="s">
        <v>1849</v>
      </c>
      <c r="M773" s="16"/>
      <c r="N773" s="3">
        <v>31268.5</v>
      </c>
      <c r="O773" s="3">
        <v>36060.07</v>
      </c>
      <c r="P773" s="3">
        <v>55393.02</v>
      </c>
      <c r="Q773" s="3">
        <v>22251.09</v>
      </c>
      <c r="R773" s="3">
        <v>31396.48</v>
      </c>
      <c r="S773" s="3">
        <v>54815.13</v>
      </c>
      <c r="T773" s="3">
        <v>61784.9</v>
      </c>
      <c r="U773" s="3">
        <v>39534.97</v>
      </c>
      <c r="V773" s="3">
        <v>36142.49</v>
      </c>
      <c r="W773" s="3">
        <v>62545.38</v>
      </c>
      <c r="X773" s="3">
        <v>38946.42</v>
      </c>
      <c r="Y773" s="3">
        <v>34007.18</v>
      </c>
      <c r="Z773" s="3">
        <v>504145.63</v>
      </c>
      <c r="AA773" s="11"/>
    </row>
    <row r="774" spans="11:27" ht="11.25">
      <c r="K774" s="20"/>
      <c r="L774" s="29" t="s">
        <v>1371</v>
      </c>
      <c r="M774" s="2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11"/>
    </row>
    <row r="775" spans="11:27" ht="11.25">
      <c r="K775" s="20" t="s">
        <v>1850</v>
      </c>
      <c r="L775" s="16" t="s">
        <v>1851</v>
      </c>
      <c r="M775" s="16"/>
      <c r="N775" s="3">
        <v>14733.31</v>
      </c>
      <c r="O775" s="3">
        <v>20125.56</v>
      </c>
      <c r="P775" s="3">
        <v>24833.32</v>
      </c>
      <c r="Q775" s="3">
        <v>-891.310000000005</v>
      </c>
      <c r="R775" s="3">
        <v>13426.31</v>
      </c>
      <c r="S775" s="3">
        <v>7956.679999999993</v>
      </c>
      <c r="T775" s="3">
        <v>18749.99</v>
      </c>
      <c r="U775" s="3">
        <v>18749.99</v>
      </c>
      <c r="V775" s="3">
        <v>18115.37</v>
      </c>
      <c r="W775" s="3">
        <v>18480.76</v>
      </c>
      <c r="X775" s="3">
        <v>18749.98</v>
      </c>
      <c r="Y775" s="3">
        <v>15587.19</v>
      </c>
      <c r="Z775" s="3">
        <v>188617.15</v>
      </c>
      <c r="AA775" s="11"/>
    </row>
    <row r="776" spans="11:27" ht="11.25">
      <c r="K776" s="14" t="s">
        <v>1852</v>
      </c>
      <c r="L776" s="16" t="s">
        <v>1853</v>
      </c>
      <c r="M776" s="16"/>
      <c r="N776" s="3">
        <v>5023.98</v>
      </c>
      <c r="O776" s="3">
        <v>5565.17</v>
      </c>
      <c r="P776" s="3">
        <v>6204.87</v>
      </c>
      <c r="Q776" s="3">
        <v>5780.88</v>
      </c>
      <c r="R776" s="3">
        <v>5135.28</v>
      </c>
      <c r="S776" s="3">
        <v>-8145.87</v>
      </c>
      <c r="T776" s="3">
        <v>6212.1</v>
      </c>
      <c r="U776" s="3">
        <v>9844.39</v>
      </c>
      <c r="V776" s="3">
        <v>6878.17</v>
      </c>
      <c r="W776" s="3">
        <v>8044.45</v>
      </c>
      <c r="X776" s="3">
        <v>7430.83</v>
      </c>
      <c r="Y776" s="3">
        <v>6468.85</v>
      </c>
      <c r="Z776" s="3">
        <v>64443.1</v>
      </c>
      <c r="AA776" s="11"/>
    </row>
    <row r="777" spans="11:27" ht="11.25">
      <c r="K777" s="14" t="s">
        <v>1854</v>
      </c>
      <c r="L777" s="16" t="s">
        <v>235</v>
      </c>
      <c r="M777" s="16"/>
      <c r="N777" s="3">
        <v>666.67</v>
      </c>
      <c r="O777" s="3">
        <v>-373.33</v>
      </c>
      <c r="P777" s="3">
        <v>-333.33</v>
      </c>
      <c r="Q777" s="3">
        <v>6473.32</v>
      </c>
      <c r="R777" s="3">
        <v>733.34</v>
      </c>
      <c r="S777" s="3">
        <v>733.34</v>
      </c>
      <c r="T777" s="3">
        <v>733.34</v>
      </c>
      <c r="U777" s="3">
        <v>733.34</v>
      </c>
      <c r="V777" s="3">
        <v>733.34</v>
      </c>
      <c r="W777" s="3">
        <v>3233.34</v>
      </c>
      <c r="X777" s="3">
        <v>733.3399999999983</v>
      </c>
      <c r="Y777" s="3">
        <v>4211.62</v>
      </c>
      <c r="Z777" s="3">
        <v>18278.33</v>
      </c>
      <c r="AA777" s="11"/>
    </row>
    <row r="778" spans="11:27" ht="11.25">
      <c r="K778" s="14" t="s">
        <v>1855</v>
      </c>
      <c r="L778" s="16" t="s">
        <v>1837</v>
      </c>
      <c r="M778" s="16"/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11"/>
    </row>
    <row r="779" spans="11:27" ht="11.25">
      <c r="K779" s="20" t="s">
        <v>1856</v>
      </c>
      <c r="L779" s="28" t="s">
        <v>1843</v>
      </c>
      <c r="M779" s="28"/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11"/>
    </row>
    <row r="780" spans="11:27" ht="11.25">
      <c r="K780" s="20" t="s">
        <v>1857</v>
      </c>
      <c r="L780" s="16" t="s">
        <v>1845</v>
      </c>
      <c r="M780" s="16"/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67.05</v>
      </c>
      <c r="X780" s="3">
        <v>0</v>
      </c>
      <c r="Y780" s="3">
        <v>0</v>
      </c>
      <c r="Z780" s="3">
        <v>67.05</v>
      </c>
      <c r="AA780" s="11"/>
    </row>
    <row r="781" spans="11:27" ht="11.25">
      <c r="K781" s="18" t="s">
        <v>1858</v>
      </c>
      <c r="L781" s="16" t="s">
        <v>1859</v>
      </c>
      <c r="M781" s="16"/>
      <c r="N781" s="3">
        <v>0</v>
      </c>
      <c r="O781" s="3">
        <v>0</v>
      </c>
      <c r="P781" s="3">
        <v>0</v>
      </c>
      <c r="Q781" s="3">
        <v>8318.26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8318.26</v>
      </c>
      <c r="AA781" s="11"/>
    </row>
    <row r="782" spans="11:27" ht="11.25">
      <c r="K782" s="20" t="s">
        <v>1860</v>
      </c>
      <c r="L782" s="16" t="s">
        <v>255</v>
      </c>
      <c r="M782" s="16"/>
      <c r="N782" s="3">
        <v>546.33</v>
      </c>
      <c r="O782" s="3">
        <v>330.2</v>
      </c>
      <c r="P782" s="3">
        <v>567.74</v>
      </c>
      <c r="Q782" s="3">
        <v>52.29</v>
      </c>
      <c r="R782" s="3">
        <v>1324.39</v>
      </c>
      <c r="S782" s="3">
        <v>1188.54</v>
      </c>
      <c r="T782" s="3">
        <v>22.29</v>
      </c>
      <c r="U782" s="3">
        <v>525.02</v>
      </c>
      <c r="V782" s="3">
        <v>204.11</v>
      </c>
      <c r="W782" s="3">
        <v>198.74</v>
      </c>
      <c r="X782" s="3">
        <v>22.29</v>
      </c>
      <c r="Y782" s="3">
        <v>437.2</v>
      </c>
      <c r="Z782" s="3">
        <v>5419.14</v>
      </c>
      <c r="AA782" s="11"/>
    </row>
    <row r="783" spans="11:27" ht="11.25">
      <c r="K783" s="20" t="s">
        <v>1861</v>
      </c>
      <c r="L783" s="16" t="s">
        <v>245</v>
      </c>
      <c r="M783" s="16"/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11"/>
    </row>
    <row r="784" spans="11:27" ht="11.25">
      <c r="K784" s="20" t="s">
        <v>1862</v>
      </c>
      <c r="L784" s="16" t="s">
        <v>1863</v>
      </c>
      <c r="M784" s="16"/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11"/>
    </row>
    <row r="785" spans="11:27" ht="11.25">
      <c r="K785" s="20" t="s">
        <v>1864</v>
      </c>
      <c r="L785" s="28" t="s">
        <v>1865</v>
      </c>
      <c r="M785" s="28"/>
      <c r="N785" s="3">
        <v>50.03</v>
      </c>
      <c r="O785" s="3">
        <v>6153.39</v>
      </c>
      <c r="P785" s="3">
        <v>101.41</v>
      </c>
      <c r="Q785" s="3">
        <v>868.79</v>
      </c>
      <c r="R785" s="3">
        <v>12896.25</v>
      </c>
      <c r="S785" s="3">
        <v>13355.08</v>
      </c>
      <c r="T785" s="3">
        <v>7501.27</v>
      </c>
      <c r="U785" s="3">
        <v>1016.54</v>
      </c>
      <c r="V785" s="3">
        <v>796.24</v>
      </c>
      <c r="W785" s="3">
        <v>1100.26</v>
      </c>
      <c r="X785" s="3">
        <v>242.91</v>
      </c>
      <c r="Y785" s="3">
        <v>502.59</v>
      </c>
      <c r="Z785" s="3">
        <v>44584.76</v>
      </c>
      <c r="AA785" s="11"/>
    </row>
    <row r="786" spans="11:27" ht="11.25">
      <c r="K786" s="20"/>
      <c r="L786" s="29" t="s">
        <v>1357</v>
      </c>
      <c r="M786" s="29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11"/>
    </row>
    <row r="787" spans="11:27" ht="11.25">
      <c r="K787" s="20" t="s">
        <v>0</v>
      </c>
      <c r="L787" s="16" t="s">
        <v>1851</v>
      </c>
      <c r="M787" s="16"/>
      <c r="N787" s="3">
        <v>46441.02</v>
      </c>
      <c r="O787" s="3">
        <v>52352.09</v>
      </c>
      <c r="P787" s="3">
        <v>57151.33</v>
      </c>
      <c r="Q787" s="3">
        <v>65238.86</v>
      </c>
      <c r="R787" s="3">
        <v>69877.91</v>
      </c>
      <c r="S787" s="3">
        <v>51866.56</v>
      </c>
      <c r="T787" s="3">
        <v>65362.43</v>
      </c>
      <c r="U787" s="3">
        <v>55149.64</v>
      </c>
      <c r="V787" s="3">
        <v>60320.48</v>
      </c>
      <c r="W787" s="3">
        <v>55479.06</v>
      </c>
      <c r="X787" s="3">
        <v>52129.41</v>
      </c>
      <c r="Y787" s="3">
        <v>39908.54</v>
      </c>
      <c r="Z787" s="3">
        <v>671277.33</v>
      </c>
      <c r="AA787" s="11"/>
    </row>
    <row r="788" spans="11:27" ht="11.25">
      <c r="K788" s="14" t="s">
        <v>1</v>
      </c>
      <c r="L788" s="16" t="s">
        <v>1853</v>
      </c>
      <c r="M788" s="16"/>
      <c r="N788" s="3">
        <v>13886.41</v>
      </c>
      <c r="O788" s="3">
        <v>12812.4</v>
      </c>
      <c r="P788" s="3">
        <v>13669.63</v>
      </c>
      <c r="Q788" s="3">
        <v>17870.83</v>
      </c>
      <c r="R788" s="3">
        <v>14487.43</v>
      </c>
      <c r="S788" s="3">
        <v>13607.29</v>
      </c>
      <c r="T788" s="3">
        <v>15118.89</v>
      </c>
      <c r="U788" s="3">
        <v>17849.04</v>
      </c>
      <c r="V788" s="3">
        <v>16273.29</v>
      </c>
      <c r="W788" s="3">
        <v>20037.34</v>
      </c>
      <c r="X788" s="3">
        <v>18733.87</v>
      </c>
      <c r="Y788" s="3">
        <v>14535.46</v>
      </c>
      <c r="Z788" s="3">
        <v>188881.88</v>
      </c>
      <c r="AA788" s="11"/>
    </row>
    <row r="789" spans="11:27" ht="11.25">
      <c r="K789" s="14" t="s">
        <v>2</v>
      </c>
      <c r="L789" s="16" t="s">
        <v>235</v>
      </c>
      <c r="M789" s="16"/>
      <c r="N789" s="3">
        <v>2916.67</v>
      </c>
      <c r="O789" s="3">
        <v>-1643.33</v>
      </c>
      <c r="P789" s="3">
        <v>-2083.33</v>
      </c>
      <c r="Q789" s="3">
        <v>-4606.36</v>
      </c>
      <c r="R789" s="3">
        <v>3016.67</v>
      </c>
      <c r="S789" s="3">
        <v>3016.67</v>
      </c>
      <c r="T789" s="3">
        <v>3016.67</v>
      </c>
      <c r="U789" s="3">
        <v>3016.67</v>
      </c>
      <c r="V789" s="3">
        <v>3016.67</v>
      </c>
      <c r="W789" s="3">
        <v>5516.67</v>
      </c>
      <c r="X789" s="3">
        <v>3016.67</v>
      </c>
      <c r="Y789" s="3">
        <v>18234.08</v>
      </c>
      <c r="Z789" s="3">
        <v>36434.42</v>
      </c>
      <c r="AA789" s="11"/>
    </row>
    <row r="790" spans="11:27" ht="11.25">
      <c r="K790" s="14" t="s">
        <v>3</v>
      </c>
      <c r="L790" s="16" t="s">
        <v>1837</v>
      </c>
      <c r="M790" s="16"/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11"/>
    </row>
    <row r="791" spans="11:27" ht="11.25">
      <c r="K791" s="20" t="s">
        <v>4</v>
      </c>
      <c r="L791" s="28" t="s">
        <v>1843</v>
      </c>
      <c r="M791" s="28"/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11"/>
    </row>
    <row r="792" spans="11:27" ht="11.25">
      <c r="K792" s="20" t="s">
        <v>5</v>
      </c>
      <c r="L792" s="16" t="s">
        <v>1845</v>
      </c>
      <c r="M792" s="16"/>
      <c r="N792" s="3">
        <v>1488.75</v>
      </c>
      <c r="O792" s="3">
        <v>629.64</v>
      </c>
      <c r="P792" s="3">
        <v>683</v>
      </c>
      <c r="Q792" s="3">
        <v>591.45</v>
      </c>
      <c r="R792" s="3">
        <v>536.22</v>
      </c>
      <c r="S792" s="3">
        <v>442.96</v>
      </c>
      <c r="T792" s="3">
        <v>1026.4</v>
      </c>
      <c r="U792" s="3">
        <v>1300.72</v>
      </c>
      <c r="V792" s="3">
        <v>759.17</v>
      </c>
      <c r="W792" s="3">
        <v>565.52</v>
      </c>
      <c r="X792" s="3">
        <v>1180.3</v>
      </c>
      <c r="Y792" s="3">
        <v>366.43</v>
      </c>
      <c r="Z792" s="3">
        <v>9570.56</v>
      </c>
      <c r="AA792" s="11"/>
    </row>
    <row r="793" spans="11:27" ht="11.25">
      <c r="K793" s="18" t="s">
        <v>6</v>
      </c>
      <c r="L793" s="16" t="s">
        <v>1859</v>
      </c>
      <c r="M793" s="16"/>
      <c r="N793" s="3">
        <v>4000</v>
      </c>
      <c r="O793" s="3">
        <v>4000</v>
      </c>
      <c r="P793" s="3">
        <v>12355</v>
      </c>
      <c r="Q793" s="3">
        <v>14800</v>
      </c>
      <c r="R793" s="3">
        <v>14041.37</v>
      </c>
      <c r="S793" s="3">
        <v>16425</v>
      </c>
      <c r="T793" s="3">
        <v>14000</v>
      </c>
      <c r="U793" s="3">
        <v>14000.03</v>
      </c>
      <c r="V793" s="3">
        <v>16917.32</v>
      </c>
      <c r="W793" s="3">
        <v>44378.13</v>
      </c>
      <c r="X793" s="3">
        <v>-20000</v>
      </c>
      <c r="Y793" s="3">
        <v>-60000</v>
      </c>
      <c r="Z793" s="3">
        <v>74916.85</v>
      </c>
      <c r="AA793" s="11"/>
    </row>
    <row r="794" spans="11:27" ht="11.25">
      <c r="K794" s="20" t="s">
        <v>7</v>
      </c>
      <c r="L794" s="16" t="s">
        <v>255</v>
      </c>
      <c r="M794" s="16"/>
      <c r="N794" s="3">
        <v>3760.47</v>
      </c>
      <c r="O794" s="3">
        <v>5367.84</v>
      </c>
      <c r="P794" s="3">
        <v>4256.13</v>
      </c>
      <c r="Q794" s="3">
        <v>3362.95</v>
      </c>
      <c r="R794" s="3">
        <v>1501.8</v>
      </c>
      <c r="S794" s="3">
        <v>-391.3600000000006</v>
      </c>
      <c r="T794" s="3">
        <v>2493.5</v>
      </c>
      <c r="U794" s="3">
        <v>1747.28</v>
      </c>
      <c r="V794" s="3">
        <v>2842.4</v>
      </c>
      <c r="W794" s="3">
        <v>191.49999999999693</v>
      </c>
      <c r="X794" s="3">
        <v>1139.83</v>
      </c>
      <c r="Y794" s="3">
        <v>3773.65</v>
      </c>
      <c r="Z794" s="3">
        <v>30045.99</v>
      </c>
      <c r="AA794" s="11"/>
    </row>
    <row r="795" spans="11:27" ht="11.25">
      <c r="K795" s="20" t="s">
        <v>8</v>
      </c>
      <c r="L795" s="16" t="s">
        <v>245</v>
      </c>
      <c r="M795" s="16"/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11"/>
    </row>
    <row r="796" spans="11:27" ht="11.25">
      <c r="K796" s="20" t="s">
        <v>9</v>
      </c>
      <c r="L796" s="16" t="s">
        <v>1863</v>
      </c>
      <c r="M796" s="16"/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11"/>
    </row>
    <row r="797" spans="11:27" ht="11.25">
      <c r="K797" s="20" t="s">
        <v>10</v>
      </c>
      <c r="L797" s="28" t="s">
        <v>1865</v>
      </c>
      <c r="M797" s="28"/>
      <c r="N797" s="3">
        <v>3506.44</v>
      </c>
      <c r="O797" s="3">
        <v>3387.83</v>
      </c>
      <c r="P797" s="3">
        <v>3423.14</v>
      </c>
      <c r="Q797" s="3">
        <v>2539.05</v>
      </c>
      <c r="R797" s="3">
        <v>-2675.66</v>
      </c>
      <c r="S797" s="3">
        <v>7863.23</v>
      </c>
      <c r="T797" s="3">
        <v>-9791.78</v>
      </c>
      <c r="U797" s="3">
        <v>2217.53</v>
      </c>
      <c r="V797" s="3">
        <v>2096.17</v>
      </c>
      <c r="W797" s="3">
        <v>4211.59</v>
      </c>
      <c r="X797" s="3">
        <v>3378.07</v>
      </c>
      <c r="Y797" s="3">
        <v>812.94</v>
      </c>
      <c r="Z797" s="3">
        <v>20968.55</v>
      </c>
      <c r="AA797" s="11"/>
    </row>
    <row r="798" spans="11:27" ht="11.25">
      <c r="K798" s="20" t="s">
        <v>11</v>
      </c>
      <c r="L798" s="28" t="s">
        <v>12</v>
      </c>
      <c r="M798" s="28"/>
      <c r="N798" s="3">
        <v>3750</v>
      </c>
      <c r="O798" s="3">
        <v>3750</v>
      </c>
      <c r="P798" s="3">
        <v>3750</v>
      </c>
      <c r="Q798" s="3">
        <v>3750</v>
      </c>
      <c r="R798" s="3">
        <v>3750</v>
      </c>
      <c r="S798" s="3">
        <v>3750</v>
      </c>
      <c r="T798" s="3">
        <v>3750</v>
      </c>
      <c r="U798" s="3">
        <v>4681</v>
      </c>
      <c r="V798" s="3">
        <v>3750</v>
      </c>
      <c r="W798" s="3">
        <v>3750</v>
      </c>
      <c r="X798" s="3">
        <v>3750</v>
      </c>
      <c r="Y798" s="3">
        <v>3750</v>
      </c>
      <c r="Z798" s="3">
        <v>45931</v>
      </c>
      <c r="AA798" s="11"/>
    </row>
    <row r="799" spans="11:27" ht="11.25">
      <c r="K799" s="20"/>
      <c r="L799" s="29" t="s">
        <v>1364</v>
      </c>
      <c r="M799" s="29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11"/>
    </row>
    <row r="800" spans="11:27" ht="11.25">
      <c r="K800" s="20" t="s">
        <v>13</v>
      </c>
      <c r="L800" s="16" t="s">
        <v>1851</v>
      </c>
      <c r="M800" s="16"/>
      <c r="N800" s="3">
        <v>14840.52</v>
      </c>
      <c r="O800" s="3">
        <v>15130.47</v>
      </c>
      <c r="P800" s="3">
        <v>15403.54</v>
      </c>
      <c r="Q800" s="3">
        <v>18577.91</v>
      </c>
      <c r="R800" s="3">
        <v>19189.05</v>
      </c>
      <c r="S800" s="3">
        <v>20628.14</v>
      </c>
      <c r="T800" s="3">
        <v>21475.71</v>
      </c>
      <c r="U800" s="3">
        <v>21604.89</v>
      </c>
      <c r="V800" s="3">
        <v>22610.77</v>
      </c>
      <c r="W800" s="3">
        <v>21604.89</v>
      </c>
      <c r="X800" s="3">
        <v>21830.12</v>
      </c>
      <c r="Y800" s="3">
        <v>20812.76</v>
      </c>
      <c r="Z800" s="3">
        <v>233708.77</v>
      </c>
      <c r="AA800" s="11"/>
    </row>
    <row r="801" spans="11:27" ht="11.25">
      <c r="K801" s="14" t="s">
        <v>14</v>
      </c>
      <c r="L801" s="16" t="s">
        <v>1853</v>
      </c>
      <c r="M801" s="16"/>
      <c r="N801" s="3">
        <v>6054.42</v>
      </c>
      <c r="O801" s="3">
        <v>4180.34</v>
      </c>
      <c r="P801" s="3">
        <v>5057.35</v>
      </c>
      <c r="Q801" s="3">
        <v>7507.34</v>
      </c>
      <c r="R801" s="3">
        <v>7398.64</v>
      </c>
      <c r="S801" s="3">
        <v>6282.48</v>
      </c>
      <c r="T801" s="3">
        <v>7248.12</v>
      </c>
      <c r="U801" s="3">
        <v>7550.35</v>
      </c>
      <c r="V801" s="3">
        <v>7756.74</v>
      </c>
      <c r="W801" s="3">
        <v>8309.23</v>
      </c>
      <c r="X801" s="3">
        <v>7844.86</v>
      </c>
      <c r="Y801" s="3">
        <v>7184.35</v>
      </c>
      <c r="Z801" s="3">
        <v>82374.22</v>
      </c>
      <c r="AA801" s="11"/>
    </row>
    <row r="802" spans="11:27" ht="11.25">
      <c r="K802" s="14" t="s">
        <v>15</v>
      </c>
      <c r="L802" s="16" t="s">
        <v>235</v>
      </c>
      <c r="M802" s="16"/>
      <c r="N802" s="3">
        <v>0</v>
      </c>
      <c r="O802" s="3">
        <v>0</v>
      </c>
      <c r="P802" s="3">
        <v>0</v>
      </c>
      <c r="Q802" s="3">
        <v>400</v>
      </c>
      <c r="R802" s="3">
        <v>7100</v>
      </c>
      <c r="S802" s="3">
        <v>100</v>
      </c>
      <c r="T802" s="3">
        <v>100</v>
      </c>
      <c r="U802" s="3">
        <v>100</v>
      </c>
      <c r="V802" s="3">
        <v>100</v>
      </c>
      <c r="W802" s="3">
        <v>100</v>
      </c>
      <c r="X802" s="3">
        <v>100</v>
      </c>
      <c r="Y802" s="3">
        <v>100</v>
      </c>
      <c r="Z802" s="3">
        <v>8200</v>
      </c>
      <c r="AA802" s="11"/>
    </row>
    <row r="803" spans="11:27" ht="11.25">
      <c r="K803" s="14" t="s">
        <v>16</v>
      </c>
      <c r="L803" s="16" t="s">
        <v>1837</v>
      </c>
      <c r="M803" s="16"/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11"/>
    </row>
    <row r="804" spans="11:27" ht="11.25">
      <c r="K804" s="20" t="s">
        <v>17</v>
      </c>
      <c r="L804" s="28" t="s">
        <v>1843</v>
      </c>
      <c r="M804" s="28"/>
      <c r="N804" s="3">
        <v>1374.38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1374.38</v>
      </c>
      <c r="AA804" s="11"/>
    </row>
    <row r="805" spans="11:27" ht="11.25">
      <c r="K805" s="20" t="s">
        <v>18</v>
      </c>
      <c r="L805" s="16" t="s">
        <v>1845</v>
      </c>
      <c r="M805" s="16"/>
      <c r="N805" s="3">
        <v>0</v>
      </c>
      <c r="O805" s="3">
        <v>5115.9</v>
      </c>
      <c r="P805" s="3">
        <v>9793.66</v>
      </c>
      <c r="Q805" s="3">
        <v>3235.09</v>
      </c>
      <c r="R805" s="3">
        <v>3887</v>
      </c>
      <c r="S805" s="3">
        <v>3152.18</v>
      </c>
      <c r="T805" s="3">
        <v>7378</v>
      </c>
      <c r="U805" s="3">
        <v>3824.35</v>
      </c>
      <c r="V805" s="3">
        <v>3595</v>
      </c>
      <c r="W805" s="3">
        <v>3595</v>
      </c>
      <c r="X805" s="3">
        <v>3595</v>
      </c>
      <c r="Y805" s="3">
        <v>0</v>
      </c>
      <c r="Z805" s="3">
        <v>47171.18</v>
      </c>
      <c r="AA805" s="11"/>
    </row>
    <row r="806" spans="11:27" ht="11.25">
      <c r="K806" s="18" t="s">
        <v>19</v>
      </c>
      <c r="L806" s="16" t="s">
        <v>1859</v>
      </c>
      <c r="M806" s="16"/>
      <c r="N806" s="3">
        <v>1400.03</v>
      </c>
      <c r="O806" s="3">
        <v>1726.71</v>
      </c>
      <c r="P806" s="3">
        <v>0</v>
      </c>
      <c r="Q806" s="3">
        <v>720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3846.74</v>
      </c>
      <c r="AA806" s="11"/>
    </row>
    <row r="807" spans="11:27" ht="11.25">
      <c r="K807" s="20" t="s">
        <v>20</v>
      </c>
      <c r="L807" s="16" t="s">
        <v>255</v>
      </c>
      <c r="M807" s="16"/>
      <c r="N807" s="3">
        <v>306.97</v>
      </c>
      <c r="O807" s="3">
        <v>6305.42</v>
      </c>
      <c r="P807" s="3">
        <v>799.77</v>
      </c>
      <c r="Q807" s="3">
        <v>1361.41</v>
      </c>
      <c r="R807" s="3">
        <v>3664.17</v>
      </c>
      <c r="S807" s="3">
        <v>2279.64</v>
      </c>
      <c r="T807" s="3">
        <v>1237.9</v>
      </c>
      <c r="U807" s="3">
        <v>1797.07</v>
      </c>
      <c r="V807" s="3">
        <v>4883.32</v>
      </c>
      <c r="W807" s="3">
        <v>3109.17</v>
      </c>
      <c r="X807" s="3">
        <v>210.77</v>
      </c>
      <c r="Y807" s="3">
        <v>-13378.14</v>
      </c>
      <c r="Z807" s="3">
        <v>12577.47</v>
      </c>
      <c r="AA807" s="11"/>
    </row>
    <row r="808" spans="11:27" ht="11.25">
      <c r="K808" s="20" t="s">
        <v>21</v>
      </c>
      <c r="L808" s="16" t="s">
        <v>245</v>
      </c>
      <c r="M808" s="16"/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11"/>
    </row>
    <row r="809" spans="11:27" ht="11.25">
      <c r="K809" s="20" t="s">
        <v>22</v>
      </c>
      <c r="L809" s="16" t="s">
        <v>1863</v>
      </c>
      <c r="M809" s="16"/>
      <c r="N809" s="3">
        <v>26807.06</v>
      </c>
      <c r="O809" s="3">
        <v>9762.56</v>
      </c>
      <c r="P809" s="3">
        <v>-21022.49</v>
      </c>
      <c r="Q809" s="3">
        <v>17818.95</v>
      </c>
      <c r="R809" s="3">
        <v>17610.25</v>
      </c>
      <c r="S809" s="3">
        <v>6365.87</v>
      </c>
      <c r="T809" s="3">
        <v>14154.13</v>
      </c>
      <c r="U809" s="3">
        <v>16336.65</v>
      </c>
      <c r="V809" s="3">
        <v>15056.31</v>
      </c>
      <c r="W809" s="3">
        <v>13927.39</v>
      </c>
      <c r="X809" s="3">
        <v>17366.65</v>
      </c>
      <c r="Y809" s="3">
        <v>6054.51</v>
      </c>
      <c r="Z809" s="3">
        <v>140237.84</v>
      </c>
      <c r="AA809" s="11"/>
    </row>
    <row r="810" spans="11:27" ht="11.25">
      <c r="K810" s="20" t="s">
        <v>23</v>
      </c>
      <c r="L810" s="28" t="s">
        <v>1865</v>
      </c>
      <c r="M810" s="28"/>
      <c r="N810" s="3">
        <v>14896.49</v>
      </c>
      <c r="O810" s="3">
        <v>8980.74</v>
      </c>
      <c r="P810" s="3">
        <v>8794.13</v>
      </c>
      <c r="Q810" s="3">
        <v>10544.93</v>
      </c>
      <c r="R810" s="3">
        <v>9865.59</v>
      </c>
      <c r="S810" s="3">
        <v>8036.88</v>
      </c>
      <c r="T810" s="3">
        <v>10454.61</v>
      </c>
      <c r="U810" s="3">
        <v>9881.25</v>
      </c>
      <c r="V810" s="3">
        <v>8728.409999999993</v>
      </c>
      <c r="W810" s="3">
        <v>9368.83</v>
      </c>
      <c r="X810" s="3">
        <v>16729.3</v>
      </c>
      <c r="Y810" s="3">
        <v>6827.71</v>
      </c>
      <c r="Z810" s="3">
        <v>123108.87</v>
      </c>
      <c r="AA810" s="11"/>
    </row>
    <row r="811" spans="11:27" ht="11.25">
      <c r="K811" s="20" t="s">
        <v>24</v>
      </c>
      <c r="L811" s="28" t="s">
        <v>1439</v>
      </c>
      <c r="M811" s="28"/>
      <c r="N811" s="3">
        <v>15072.42</v>
      </c>
      <c r="O811" s="3">
        <v>11994.73</v>
      </c>
      <c r="P811" s="3">
        <v>11994.73</v>
      </c>
      <c r="Q811" s="3">
        <v>-10415.26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28646.62</v>
      </c>
      <c r="AA811" s="11"/>
    </row>
    <row r="812" spans="11:27" ht="11.25">
      <c r="K812" s="20"/>
      <c r="L812" s="15" t="s">
        <v>1350</v>
      </c>
      <c r="M812" s="15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11"/>
    </row>
    <row r="813" spans="11:27" ht="11.25">
      <c r="K813" s="20" t="s">
        <v>25</v>
      </c>
      <c r="L813" s="16" t="s">
        <v>1851</v>
      </c>
      <c r="M813" s="16"/>
      <c r="N813" s="3">
        <v>15734.08</v>
      </c>
      <c r="O813" s="3">
        <v>18516.75</v>
      </c>
      <c r="P813" s="3">
        <v>18378.05</v>
      </c>
      <c r="Q813" s="3">
        <v>18672.07</v>
      </c>
      <c r="R813" s="3">
        <v>19411.1</v>
      </c>
      <c r="S813" s="3">
        <v>16598.86</v>
      </c>
      <c r="T813" s="3">
        <v>18958.27</v>
      </c>
      <c r="U813" s="3">
        <v>18863.64</v>
      </c>
      <c r="V813" s="3">
        <v>19589.37</v>
      </c>
      <c r="W813" s="3">
        <v>19152.1</v>
      </c>
      <c r="X813" s="3">
        <v>19249.33</v>
      </c>
      <c r="Y813" s="3">
        <v>16292.94</v>
      </c>
      <c r="Z813" s="3">
        <v>219416.56</v>
      </c>
      <c r="AA813" s="11"/>
    </row>
    <row r="814" spans="11:27" ht="11.25">
      <c r="K814" s="14" t="s">
        <v>26</v>
      </c>
      <c r="L814" s="16" t="s">
        <v>1853</v>
      </c>
      <c r="M814" s="16"/>
      <c r="N814" s="3">
        <v>8081.37</v>
      </c>
      <c r="O814" s="3">
        <v>8310.76</v>
      </c>
      <c r="P814" s="3">
        <v>8468.03</v>
      </c>
      <c r="Q814" s="3">
        <v>12127.44</v>
      </c>
      <c r="R814" s="3">
        <v>8586.12</v>
      </c>
      <c r="S814" s="3">
        <v>7979.62</v>
      </c>
      <c r="T814" s="3">
        <v>9074.72</v>
      </c>
      <c r="U814" s="3">
        <v>7709.92</v>
      </c>
      <c r="V814" s="3">
        <v>7240.09</v>
      </c>
      <c r="W814" s="3">
        <v>8157.75</v>
      </c>
      <c r="X814" s="3">
        <v>-26911.27</v>
      </c>
      <c r="Y814" s="3">
        <v>6815.92</v>
      </c>
      <c r="Z814" s="3">
        <v>65640.47</v>
      </c>
      <c r="AA814" s="11"/>
    </row>
    <row r="815" spans="11:27" ht="11.25">
      <c r="K815" s="14" t="s">
        <v>27</v>
      </c>
      <c r="L815" s="16" t="s">
        <v>235</v>
      </c>
      <c r="M815" s="16"/>
      <c r="N815" s="3">
        <v>2083.33</v>
      </c>
      <c r="O815" s="3">
        <v>-1156.67</v>
      </c>
      <c r="P815" s="3">
        <v>-916.67</v>
      </c>
      <c r="Q815" s="3">
        <v>2616.04</v>
      </c>
      <c r="R815" s="3">
        <v>2150</v>
      </c>
      <c r="S815" s="3">
        <v>2150</v>
      </c>
      <c r="T815" s="3">
        <v>2150</v>
      </c>
      <c r="U815" s="3">
        <v>2150</v>
      </c>
      <c r="V815" s="3">
        <v>2150</v>
      </c>
      <c r="W815" s="3">
        <v>4650</v>
      </c>
      <c r="X815" s="3">
        <v>2150</v>
      </c>
      <c r="Y815" s="3">
        <v>13019.55</v>
      </c>
      <c r="Z815" s="3">
        <v>33195.58</v>
      </c>
      <c r="AA815" s="11"/>
    </row>
    <row r="816" spans="11:27" ht="11.25">
      <c r="K816" s="14" t="s">
        <v>28</v>
      </c>
      <c r="L816" s="16" t="s">
        <v>1837</v>
      </c>
      <c r="M816" s="16"/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11"/>
    </row>
    <row r="817" spans="11:27" ht="11.25">
      <c r="K817" s="20" t="s">
        <v>29</v>
      </c>
      <c r="L817" s="28" t="s">
        <v>1843</v>
      </c>
      <c r="M817" s="28"/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11"/>
    </row>
    <row r="818" spans="11:27" ht="11.25">
      <c r="K818" s="20" t="s">
        <v>30</v>
      </c>
      <c r="L818" s="16" t="s">
        <v>1845</v>
      </c>
      <c r="M818" s="16"/>
      <c r="N818" s="3">
        <v>558.02</v>
      </c>
      <c r="O818" s="3">
        <v>626.73</v>
      </c>
      <c r="P818" s="3">
        <v>558.04</v>
      </c>
      <c r="Q818" s="3">
        <v>558.04</v>
      </c>
      <c r="R818" s="3">
        <v>558.04</v>
      </c>
      <c r="S818" s="3">
        <v>558.04</v>
      </c>
      <c r="T818" s="3">
        <v>717.13</v>
      </c>
      <c r="U818" s="3">
        <v>-1.9100000000003092</v>
      </c>
      <c r="V818" s="3">
        <v>509.3</v>
      </c>
      <c r="W818" s="3">
        <v>537.69</v>
      </c>
      <c r="X818" s="3">
        <v>570.48</v>
      </c>
      <c r="Y818" s="3">
        <v>449.84</v>
      </c>
      <c r="Z818" s="3">
        <v>6199.44</v>
      </c>
      <c r="AA818" s="11"/>
    </row>
    <row r="819" spans="11:27" ht="11.25">
      <c r="K819" s="18" t="s">
        <v>31</v>
      </c>
      <c r="L819" s="16" t="s">
        <v>1859</v>
      </c>
      <c r="M819" s="16"/>
      <c r="N819" s="3">
        <v>0</v>
      </c>
      <c r="O819" s="3">
        <v>4650</v>
      </c>
      <c r="P819" s="3">
        <v>0</v>
      </c>
      <c r="Q819" s="3">
        <v>14.5</v>
      </c>
      <c r="R819" s="3">
        <v>400.95</v>
      </c>
      <c r="S819" s="3">
        <v>132.14</v>
      </c>
      <c r="T819" s="3">
        <v>100</v>
      </c>
      <c r="U819" s="3">
        <v>14.5</v>
      </c>
      <c r="V819" s="3">
        <v>0</v>
      </c>
      <c r="W819" s="3">
        <v>139.04999999999927</v>
      </c>
      <c r="X819" s="3">
        <v>0</v>
      </c>
      <c r="Y819" s="3">
        <v>0</v>
      </c>
      <c r="Z819" s="3">
        <v>5451.14</v>
      </c>
      <c r="AA819" s="11"/>
    </row>
    <row r="820" spans="11:27" ht="11.25">
      <c r="K820" s="20" t="s">
        <v>32</v>
      </c>
      <c r="L820" s="16" t="s">
        <v>255</v>
      </c>
      <c r="M820" s="16"/>
      <c r="N820" s="3">
        <v>643.45</v>
      </c>
      <c r="O820" s="3">
        <v>1826.85</v>
      </c>
      <c r="P820" s="3">
        <v>1516.77</v>
      </c>
      <c r="Q820" s="3">
        <v>0</v>
      </c>
      <c r="R820" s="3">
        <v>0</v>
      </c>
      <c r="S820" s="3">
        <v>1404.71</v>
      </c>
      <c r="T820" s="3">
        <v>781.18</v>
      </c>
      <c r="U820" s="3">
        <v>1723.57</v>
      </c>
      <c r="V820" s="3">
        <v>518.12</v>
      </c>
      <c r="W820" s="3">
        <v>1306.36</v>
      </c>
      <c r="X820" s="3">
        <v>51.07999999999993</v>
      </c>
      <c r="Y820" s="3">
        <v>2015.22</v>
      </c>
      <c r="Z820" s="3">
        <v>11787.31</v>
      </c>
      <c r="AA820" s="11"/>
    </row>
    <row r="821" spans="11:27" ht="11.25">
      <c r="K821" s="20" t="s">
        <v>33</v>
      </c>
      <c r="L821" s="16" t="s">
        <v>245</v>
      </c>
      <c r="M821" s="16"/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11"/>
    </row>
    <row r="822" spans="11:27" ht="11.25">
      <c r="K822" s="20" t="s">
        <v>35</v>
      </c>
      <c r="L822" s="16" t="s">
        <v>1863</v>
      </c>
      <c r="M822" s="16"/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11"/>
    </row>
    <row r="823" spans="11:27" ht="11.25">
      <c r="K823" s="20" t="s">
        <v>36</v>
      </c>
      <c r="L823" s="28" t="s">
        <v>1865</v>
      </c>
      <c r="M823" s="28"/>
      <c r="N823" s="3">
        <v>872.14</v>
      </c>
      <c r="O823" s="3">
        <v>1805.37</v>
      </c>
      <c r="P823" s="3">
        <v>581.61</v>
      </c>
      <c r="Q823" s="3">
        <v>1964.51</v>
      </c>
      <c r="R823" s="3">
        <v>1075.02</v>
      </c>
      <c r="S823" s="3">
        <v>275.83</v>
      </c>
      <c r="T823" s="3">
        <v>2803.79</v>
      </c>
      <c r="U823" s="3">
        <v>1758.99</v>
      </c>
      <c r="V823" s="3">
        <v>1119.5</v>
      </c>
      <c r="W823" s="3">
        <v>2735.04</v>
      </c>
      <c r="X823" s="3">
        <v>770.21</v>
      </c>
      <c r="Y823" s="3">
        <v>851.54</v>
      </c>
      <c r="Z823" s="3">
        <v>16613.55</v>
      </c>
      <c r="AA823" s="11"/>
    </row>
    <row r="824" spans="11:27" ht="11.25">
      <c r="K824" s="20"/>
      <c r="L824" s="29" t="s">
        <v>37</v>
      </c>
      <c r="M824" s="29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11"/>
    </row>
    <row r="825" spans="11:27" ht="11.25">
      <c r="K825" s="20" t="s">
        <v>38</v>
      </c>
      <c r="L825" s="16" t="s">
        <v>1851</v>
      </c>
      <c r="M825" s="16"/>
      <c r="N825" s="3">
        <v>3517.39</v>
      </c>
      <c r="O825" s="3">
        <v>3333.33</v>
      </c>
      <c r="P825" s="3">
        <v>7287.78</v>
      </c>
      <c r="Q825" s="3">
        <v>6174.51</v>
      </c>
      <c r="R825" s="3">
        <v>4389.29</v>
      </c>
      <c r="S825" s="3">
        <v>10140.65</v>
      </c>
      <c r="T825" s="3">
        <v>9142.7</v>
      </c>
      <c r="U825" s="3">
        <v>5272.35</v>
      </c>
      <c r="V825" s="3">
        <v>9454.77</v>
      </c>
      <c r="W825" s="3">
        <v>14207.86</v>
      </c>
      <c r="X825" s="3">
        <v>4451.08</v>
      </c>
      <c r="Y825" s="3">
        <v>2900</v>
      </c>
      <c r="Z825" s="3">
        <v>80271.71</v>
      </c>
      <c r="AA825" s="11"/>
    </row>
    <row r="826" spans="11:27" ht="11.25">
      <c r="K826" s="14" t="s">
        <v>39</v>
      </c>
      <c r="L826" s="16" t="s">
        <v>1853</v>
      </c>
      <c r="M826" s="16"/>
      <c r="N826" s="3">
        <v>978.97</v>
      </c>
      <c r="O826" s="3">
        <v>926.34</v>
      </c>
      <c r="P826" s="3">
        <v>927.03</v>
      </c>
      <c r="Q826" s="3">
        <v>830.47</v>
      </c>
      <c r="R826" s="3">
        <v>1004.28</v>
      </c>
      <c r="S826" s="3">
        <v>308.49</v>
      </c>
      <c r="T826" s="3">
        <v>1423.17</v>
      </c>
      <c r="U826" s="3">
        <v>1028.63</v>
      </c>
      <c r="V826" s="3">
        <v>1019.1</v>
      </c>
      <c r="W826" s="3">
        <v>1153.53</v>
      </c>
      <c r="X826" s="3">
        <v>281.6</v>
      </c>
      <c r="Y826" s="3">
        <v>0</v>
      </c>
      <c r="Z826" s="3">
        <v>9881.61</v>
      </c>
      <c r="AA826" s="11"/>
    </row>
    <row r="827" spans="11:27" ht="11.25">
      <c r="K827" s="14" t="s">
        <v>40</v>
      </c>
      <c r="L827" s="16" t="s">
        <v>235</v>
      </c>
      <c r="M827" s="16"/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11"/>
    </row>
    <row r="828" spans="11:27" ht="11.25">
      <c r="K828" s="14" t="s">
        <v>41</v>
      </c>
      <c r="L828" s="16" t="s">
        <v>1837</v>
      </c>
      <c r="M828" s="16"/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11"/>
    </row>
    <row r="829" spans="11:27" ht="11.25">
      <c r="K829" s="20" t="s">
        <v>42</v>
      </c>
      <c r="L829" s="28" t="s">
        <v>1843</v>
      </c>
      <c r="M829" s="28"/>
      <c r="N829" s="3">
        <v>1671.46</v>
      </c>
      <c r="O829" s="3">
        <v>5907.64</v>
      </c>
      <c r="P829" s="3">
        <v>8355.43</v>
      </c>
      <c r="Q829" s="3">
        <v>5152.31</v>
      </c>
      <c r="R829" s="3">
        <v>2589.52</v>
      </c>
      <c r="S829" s="3">
        <v>2765.26</v>
      </c>
      <c r="T829" s="3">
        <v>7225.63</v>
      </c>
      <c r="U829" s="3">
        <v>1629.28</v>
      </c>
      <c r="V829" s="3">
        <v>767.2799999999988</v>
      </c>
      <c r="W829" s="3">
        <v>858.2799999999988</v>
      </c>
      <c r="X829" s="3">
        <v>1330</v>
      </c>
      <c r="Y829" s="3">
        <v>3965.36</v>
      </c>
      <c r="Z829" s="3">
        <v>42217.45</v>
      </c>
      <c r="AA829" s="11"/>
    </row>
    <row r="830" spans="11:27" ht="11.25">
      <c r="K830" s="20" t="s">
        <v>43</v>
      </c>
      <c r="L830" s="16" t="s">
        <v>1845</v>
      </c>
      <c r="M830" s="16"/>
      <c r="N830" s="3">
        <v>1204.49</v>
      </c>
      <c r="O830" s="3">
        <v>7427.4</v>
      </c>
      <c r="P830" s="3">
        <v>3735.74</v>
      </c>
      <c r="Q830" s="3">
        <v>2693.16</v>
      </c>
      <c r="R830" s="3">
        <v>217</v>
      </c>
      <c r="S830" s="3">
        <v>-1255.2</v>
      </c>
      <c r="T830" s="3">
        <v>455.9499999999995</v>
      </c>
      <c r="U830" s="3">
        <v>3269.01</v>
      </c>
      <c r="V830" s="3">
        <v>1916.66</v>
      </c>
      <c r="W830" s="3">
        <v>844.2500000000006</v>
      </c>
      <c r="X830" s="3">
        <v>11653</v>
      </c>
      <c r="Y830" s="3">
        <v>135.27</v>
      </c>
      <c r="Z830" s="3">
        <v>32296.73</v>
      </c>
      <c r="AA830" s="11"/>
    </row>
    <row r="831" spans="11:27" ht="11.25">
      <c r="K831" s="18" t="s">
        <v>44</v>
      </c>
      <c r="L831" s="16" t="s">
        <v>1859</v>
      </c>
      <c r="M831" s="16"/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11"/>
    </row>
    <row r="832" spans="11:27" ht="11.25">
      <c r="K832" s="20" t="s">
        <v>45</v>
      </c>
      <c r="L832" s="16" t="s">
        <v>255</v>
      </c>
      <c r="M832" s="16"/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11"/>
    </row>
    <row r="833" spans="11:27" ht="11.25">
      <c r="K833" s="20" t="s">
        <v>46</v>
      </c>
      <c r="L833" s="16" t="s">
        <v>245</v>
      </c>
      <c r="M833" s="16"/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11"/>
    </row>
    <row r="834" spans="11:27" ht="11.25">
      <c r="K834" s="20" t="s">
        <v>47</v>
      </c>
      <c r="L834" s="16" t="s">
        <v>1863</v>
      </c>
      <c r="M834" s="16"/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11"/>
    </row>
    <row r="835" spans="11:27" ht="11.25">
      <c r="K835" s="20" t="s">
        <v>48</v>
      </c>
      <c r="L835" s="28" t="s">
        <v>1865</v>
      </c>
      <c r="M835" s="28"/>
      <c r="N835" s="3">
        <v>11419.59</v>
      </c>
      <c r="O835" s="3">
        <v>6347.26</v>
      </c>
      <c r="P835" s="3">
        <v>6851.45</v>
      </c>
      <c r="Q835" s="3">
        <v>13914.71</v>
      </c>
      <c r="R835" s="3">
        <v>7307.12</v>
      </c>
      <c r="S835" s="3">
        <v>6443.03</v>
      </c>
      <c r="T835" s="3">
        <v>12557.76</v>
      </c>
      <c r="U835" s="3">
        <v>6515</v>
      </c>
      <c r="V835" s="3">
        <v>6443.03</v>
      </c>
      <c r="W835" s="3">
        <v>6568.03</v>
      </c>
      <c r="X835" s="3">
        <v>11317.2</v>
      </c>
      <c r="Y835" s="3">
        <v>12306.14</v>
      </c>
      <c r="Z835" s="3">
        <v>107990.32</v>
      </c>
      <c r="AA835" s="11"/>
    </row>
    <row r="836" spans="11:27" ht="11.25">
      <c r="K836" s="20"/>
      <c r="L836" s="29" t="s">
        <v>49</v>
      </c>
      <c r="M836" s="29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11"/>
    </row>
    <row r="837" spans="11:27" ht="11.25">
      <c r="K837" s="20" t="s">
        <v>50</v>
      </c>
      <c r="L837" s="16" t="s">
        <v>1851</v>
      </c>
      <c r="M837" s="16"/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11"/>
    </row>
    <row r="838" spans="11:27" ht="11.25">
      <c r="K838" s="14" t="s">
        <v>51</v>
      </c>
      <c r="L838" s="16" t="s">
        <v>1853</v>
      </c>
      <c r="M838" s="16"/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11"/>
    </row>
    <row r="839" spans="11:27" ht="11.25">
      <c r="K839" s="14" t="s">
        <v>52</v>
      </c>
      <c r="L839" s="16" t="s">
        <v>235</v>
      </c>
      <c r="M839" s="16"/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11"/>
    </row>
    <row r="840" spans="11:27" ht="11.25">
      <c r="K840" s="14" t="s">
        <v>53</v>
      </c>
      <c r="L840" s="16" t="s">
        <v>1837</v>
      </c>
      <c r="M840" s="16"/>
      <c r="N840" s="3">
        <v>54.31</v>
      </c>
      <c r="O840" s="3">
        <v>44.73</v>
      </c>
      <c r="P840" s="3">
        <v>44.73</v>
      </c>
      <c r="Q840" s="3">
        <v>55.92</v>
      </c>
      <c r="R840" s="3">
        <v>44.73</v>
      </c>
      <c r="S840" s="3">
        <v>44.73</v>
      </c>
      <c r="T840" s="3">
        <v>55.91</v>
      </c>
      <c r="U840" s="3">
        <v>44.73</v>
      </c>
      <c r="V840" s="3">
        <v>44.73</v>
      </c>
      <c r="W840" s="3">
        <v>55.91</v>
      </c>
      <c r="X840" s="3">
        <v>44.73</v>
      </c>
      <c r="Y840" s="3">
        <v>47.930000000000064</v>
      </c>
      <c r="Z840" s="3">
        <v>583.09</v>
      </c>
      <c r="AA840" s="11"/>
    </row>
    <row r="841" spans="11:27" ht="11.25">
      <c r="K841" s="20" t="s">
        <v>54</v>
      </c>
      <c r="L841" s="28" t="s">
        <v>1843</v>
      </c>
      <c r="M841" s="28"/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11"/>
    </row>
    <row r="842" spans="11:27" ht="11.25">
      <c r="K842" s="20" t="s">
        <v>55</v>
      </c>
      <c r="L842" s="16" t="s">
        <v>1845</v>
      </c>
      <c r="M842" s="16"/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11"/>
    </row>
    <row r="843" spans="11:27" ht="11.25">
      <c r="K843" s="18" t="s">
        <v>56</v>
      </c>
      <c r="L843" s="16" t="s">
        <v>1859</v>
      </c>
      <c r="M843" s="16"/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11"/>
    </row>
    <row r="844" spans="11:27" ht="11.25">
      <c r="K844" s="20" t="s">
        <v>57</v>
      </c>
      <c r="L844" s="16" t="s">
        <v>255</v>
      </c>
      <c r="M844" s="16"/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194</v>
      </c>
      <c r="X844" s="3">
        <v>-20</v>
      </c>
      <c r="Y844" s="3">
        <v>0</v>
      </c>
      <c r="Z844" s="3">
        <v>174</v>
      </c>
      <c r="AA844" s="11"/>
    </row>
    <row r="845" spans="11:27" ht="11.25">
      <c r="K845" s="20" t="s">
        <v>58</v>
      </c>
      <c r="L845" s="16" t="s">
        <v>245</v>
      </c>
      <c r="M845" s="16"/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11"/>
    </row>
    <row r="846" spans="11:27" ht="11.25">
      <c r="K846" s="20" t="s">
        <v>59</v>
      </c>
      <c r="L846" s="16" t="s">
        <v>1863</v>
      </c>
      <c r="M846" s="16"/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11"/>
    </row>
    <row r="847" spans="11:27" ht="11.25">
      <c r="K847" s="20" t="s">
        <v>125</v>
      </c>
      <c r="L847" s="28" t="s">
        <v>1865</v>
      </c>
      <c r="M847" s="28"/>
      <c r="N847" s="3">
        <v>0</v>
      </c>
      <c r="O847" s="3">
        <v>0</v>
      </c>
      <c r="P847" s="3">
        <v>34.47</v>
      </c>
      <c r="Q847" s="3">
        <v>0</v>
      </c>
      <c r="R847" s="3">
        <v>0</v>
      </c>
      <c r="S847" s="3">
        <v>0</v>
      </c>
      <c r="T847" s="3">
        <v>3828.79</v>
      </c>
      <c r="U847" s="3">
        <v>0</v>
      </c>
      <c r="V847" s="3">
        <v>740.12</v>
      </c>
      <c r="W847" s="3">
        <v>740.08</v>
      </c>
      <c r="X847" s="3">
        <v>740.08</v>
      </c>
      <c r="Y847" s="3">
        <v>740.08</v>
      </c>
      <c r="Z847" s="3">
        <v>6823.62</v>
      </c>
      <c r="AA847" s="11"/>
    </row>
    <row r="848" spans="11:27" ht="11.25">
      <c r="K848" s="20"/>
      <c r="L848" s="29" t="s">
        <v>126</v>
      </c>
      <c r="M848" s="29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11"/>
    </row>
    <row r="849" spans="11:27" ht="11.25">
      <c r="K849" s="20" t="s">
        <v>127</v>
      </c>
      <c r="L849" s="16" t="s">
        <v>1851</v>
      </c>
      <c r="M849" s="16"/>
      <c r="N849" s="3">
        <v>18859.28</v>
      </c>
      <c r="O849" s="3">
        <v>22709.94</v>
      </c>
      <c r="P849" s="3">
        <v>22317.15</v>
      </c>
      <c r="Q849" s="3">
        <v>19457.9</v>
      </c>
      <c r="R849" s="3">
        <v>24062.1</v>
      </c>
      <c r="S849" s="3">
        <v>24062.09</v>
      </c>
      <c r="T849" s="3">
        <v>21760</v>
      </c>
      <c r="U849" s="3">
        <v>22874.97</v>
      </c>
      <c r="V849" s="3">
        <v>24062.09</v>
      </c>
      <c r="W849" s="3">
        <v>24062.09</v>
      </c>
      <c r="X849" s="3">
        <v>22527.36</v>
      </c>
      <c r="Y849" s="3">
        <v>19038.14</v>
      </c>
      <c r="Z849" s="3">
        <v>265793.11</v>
      </c>
      <c r="AA849" s="11"/>
    </row>
    <row r="850" spans="11:27" ht="11.25">
      <c r="K850" s="14" t="s">
        <v>128</v>
      </c>
      <c r="L850" s="16" t="s">
        <v>1853</v>
      </c>
      <c r="M850" s="16"/>
      <c r="N850" s="3">
        <v>8978.28</v>
      </c>
      <c r="O850" s="3">
        <v>15580.57</v>
      </c>
      <c r="P850" s="3">
        <v>20070.13</v>
      </c>
      <c r="Q850" s="3">
        <v>21736.46</v>
      </c>
      <c r="R850" s="3">
        <v>9073.66</v>
      </c>
      <c r="S850" s="3">
        <v>15927.85</v>
      </c>
      <c r="T850" s="3">
        <v>11643.43</v>
      </c>
      <c r="U850" s="3">
        <v>9459.65</v>
      </c>
      <c r="V850" s="3">
        <v>10220.3</v>
      </c>
      <c r="W850" s="3">
        <v>12026.23</v>
      </c>
      <c r="X850" s="3">
        <v>-34164.1</v>
      </c>
      <c r="Y850" s="3">
        <v>7325.500000000015</v>
      </c>
      <c r="Z850" s="3">
        <v>107877.96</v>
      </c>
      <c r="AA850" s="11"/>
    </row>
    <row r="851" spans="11:27" ht="11.25">
      <c r="K851" s="14" t="s">
        <v>129</v>
      </c>
      <c r="L851" s="16" t="s">
        <v>235</v>
      </c>
      <c r="M851" s="16"/>
      <c r="N851" s="3">
        <v>3333.33</v>
      </c>
      <c r="O851" s="3">
        <v>-1866.67</v>
      </c>
      <c r="P851" s="3">
        <v>-2666.67</v>
      </c>
      <c r="Q851" s="3">
        <v>-7413.96</v>
      </c>
      <c r="R851" s="3">
        <v>3400</v>
      </c>
      <c r="S851" s="3">
        <v>3400</v>
      </c>
      <c r="T851" s="3">
        <v>3400</v>
      </c>
      <c r="U851" s="3">
        <v>3400</v>
      </c>
      <c r="V851" s="3">
        <v>3400</v>
      </c>
      <c r="W851" s="3">
        <v>5900</v>
      </c>
      <c r="X851" s="3">
        <v>3400</v>
      </c>
      <c r="Y851" s="3">
        <v>20791.3</v>
      </c>
      <c r="Z851" s="3">
        <v>38477.33</v>
      </c>
      <c r="AA851" s="11"/>
    </row>
    <row r="852" spans="11:27" ht="11.25">
      <c r="K852" s="14" t="s">
        <v>130</v>
      </c>
      <c r="L852" s="16" t="s">
        <v>1837</v>
      </c>
      <c r="M852" s="16"/>
      <c r="N852" s="3">
        <v>11461.2</v>
      </c>
      <c r="O852" s="3">
        <v>9669.23</v>
      </c>
      <c r="P852" s="3">
        <v>9669.23</v>
      </c>
      <c r="Q852" s="3">
        <v>12081.04</v>
      </c>
      <c r="R852" s="3">
        <v>9510.93</v>
      </c>
      <c r="S852" s="3">
        <v>9497.24</v>
      </c>
      <c r="T852" s="3">
        <v>9780.63</v>
      </c>
      <c r="U852" s="3">
        <v>7825.52</v>
      </c>
      <c r="V852" s="3">
        <v>7825.159999999989</v>
      </c>
      <c r="W852" s="3">
        <v>11078.1</v>
      </c>
      <c r="X852" s="3">
        <v>8896.899999999994</v>
      </c>
      <c r="Y852" s="3">
        <v>9802.11</v>
      </c>
      <c r="Z852" s="3">
        <v>117097.29</v>
      </c>
      <c r="AA852" s="11"/>
    </row>
    <row r="853" spans="11:27" ht="11.25">
      <c r="K853" s="20" t="s">
        <v>1209</v>
      </c>
      <c r="L853" s="28" t="s">
        <v>1843</v>
      </c>
      <c r="M853" s="28"/>
      <c r="N853" s="3">
        <v>1910</v>
      </c>
      <c r="O853" s="3">
        <v>676.29</v>
      </c>
      <c r="P853" s="3">
        <v>1595.52</v>
      </c>
      <c r="Q853" s="3">
        <v>2991.88</v>
      </c>
      <c r="R853" s="3">
        <v>1442.75</v>
      </c>
      <c r="S853" s="3">
        <v>732.5299999999988</v>
      </c>
      <c r="T853" s="3">
        <v>923.5500000000011</v>
      </c>
      <c r="U853" s="3">
        <v>1469.2</v>
      </c>
      <c r="V853" s="3">
        <v>0</v>
      </c>
      <c r="W853" s="3">
        <v>3628.46</v>
      </c>
      <c r="X853" s="3">
        <v>2777.6</v>
      </c>
      <c r="Y853" s="3">
        <v>1006.74</v>
      </c>
      <c r="Z853" s="3">
        <v>19154.52</v>
      </c>
      <c r="AA853" s="11"/>
    </row>
    <row r="854" spans="11:27" ht="11.25">
      <c r="K854" s="20" t="s">
        <v>1210</v>
      </c>
      <c r="L854" s="16" t="s">
        <v>1845</v>
      </c>
      <c r="M854" s="16"/>
      <c r="N854" s="3">
        <v>6627.65</v>
      </c>
      <c r="O854" s="3">
        <v>7289.93</v>
      </c>
      <c r="P854" s="3">
        <v>8976.82</v>
      </c>
      <c r="Q854" s="3">
        <v>4419.95</v>
      </c>
      <c r="R854" s="3">
        <v>8988.83</v>
      </c>
      <c r="S854" s="3">
        <v>5764.21</v>
      </c>
      <c r="T854" s="3">
        <v>10595.65</v>
      </c>
      <c r="U854" s="3">
        <v>7736.39</v>
      </c>
      <c r="V854" s="3">
        <v>9324.6</v>
      </c>
      <c r="W854" s="3">
        <v>12365.08</v>
      </c>
      <c r="X854" s="3">
        <v>19183.4</v>
      </c>
      <c r="Y854" s="3">
        <v>1528.48</v>
      </c>
      <c r="Z854" s="3">
        <v>102800.99</v>
      </c>
      <c r="AA854" s="11"/>
    </row>
    <row r="855" spans="11:27" ht="11.25">
      <c r="K855" s="18" t="s">
        <v>1211</v>
      </c>
      <c r="L855" s="16" t="s">
        <v>1859</v>
      </c>
      <c r="M855" s="16"/>
      <c r="N855" s="3">
        <v>0</v>
      </c>
      <c r="O855" s="3">
        <v>704.7</v>
      </c>
      <c r="P855" s="3">
        <v>0</v>
      </c>
      <c r="Q855" s="3">
        <v>0</v>
      </c>
      <c r="R855" s="3">
        <v>0</v>
      </c>
      <c r="S855" s="3">
        <v>0</v>
      </c>
      <c r="T855" s="3">
        <v>1187.7</v>
      </c>
      <c r="U855" s="3">
        <v>6800</v>
      </c>
      <c r="V855" s="3">
        <v>5703.8</v>
      </c>
      <c r="W855" s="3">
        <v>11828.3</v>
      </c>
      <c r="X855" s="3">
        <v>13534.05</v>
      </c>
      <c r="Y855" s="3">
        <v>7755</v>
      </c>
      <c r="Z855" s="3">
        <v>47513.55</v>
      </c>
      <c r="AA855" s="11"/>
    </row>
    <row r="856" spans="11:27" ht="11.25">
      <c r="K856" s="20" t="s">
        <v>1212</v>
      </c>
      <c r="L856" s="16" t="s">
        <v>255</v>
      </c>
      <c r="M856" s="16"/>
      <c r="N856" s="3">
        <v>4021.87</v>
      </c>
      <c r="O856" s="3">
        <v>3856.5</v>
      </c>
      <c r="P856" s="3">
        <v>3193.25</v>
      </c>
      <c r="Q856" s="3">
        <v>3933.96</v>
      </c>
      <c r="R856" s="3">
        <v>2987.51</v>
      </c>
      <c r="S856" s="3">
        <v>748.86</v>
      </c>
      <c r="T856" s="3">
        <v>4312.31</v>
      </c>
      <c r="U856" s="3">
        <v>5718.6</v>
      </c>
      <c r="V856" s="3">
        <v>965.45</v>
      </c>
      <c r="W856" s="3">
        <v>4882.28</v>
      </c>
      <c r="X856" s="3">
        <v>12128.1</v>
      </c>
      <c r="Y856" s="3">
        <v>8334.66</v>
      </c>
      <c r="Z856" s="3">
        <v>55083.35</v>
      </c>
      <c r="AA856" s="11"/>
    </row>
    <row r="857" spans="11:27" ht="11.25">
      <c r="K857" s="20" t="s">
        <v>1213</v>
      </c>
      <c r="L857" s="16" t="s">
        <v>245</v>
      </c>
      <c r="M857" s="16"/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11"/>
    </row>
    <row r="858" spans="11:27" ht="11.25">
      <c r="K858" s="20" t="s">
        <v>1214</v>
      </c>
      <c r="L858" s="16" t="s">
        <v>1863</v>
      </c>
      <c r="M858" s="16"/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11"/>
    </row>
    <row r="859" spans="11:27" ht="11.25">
      <c r="K859" s="20" t="s">
        <v>1215</v>
      </c>
      <c r="L859" s="28" t="s">
        <v>1865</v>
      </c>
      <c r="M859" s="28"/>
      <c r="N859" s="3">
        <v>4972.87</v>
      </c>
      <c r="O859" s="3">
        <v>4228.02</v>
      </c>
      <c r="P859" s="3">
        <v>15063.61</v>
      </c>
      <c r="Q859" s="3">
        <v>-11474.95</v>
      </c>
      <c r="R859" s="3">
        <v>-280.8800000000009</v>
      </c>
      <c r="S859" s="3">
        <v>9786.61</v>
      </c>
      <c r="T859" s="3">
        <v>5907.66</v>
      </c>
      <c r="U859" s="3">
        <v>-1749.75</v>
      </c>
      <c r="V859" s="3">
        <v>6644.48</v>
      </c>
      <c r="W859" s="3">
        <v>1878.27</v>
      </c>
      <c r="X859" s="3">
        <v>823.6</v>
      </c>
      <c r="Y859" s="3">
        <v>-2195.6899999999932</v>
      </c>
      <c r="Z859" s="3">
        <v>33603.85</v>
      </c>
      <c r="AA859" s="11"/>
    </row>
    <row r="860" spans="11:27" ht="11.25">
      <c r="K860" s="20" t="s">
        <v>1216</v>
      </c>
      <c r="L860" s="28" t="s">
        <v>1217</v>
      </c>
      <c r="M860" s="28"/>
      <c r="N860" s="3">
        <v>0</v>
      </c>
      <c r="O860" s="3">
        <v>0</v>
      </c>
      <c r="P860" s="3">
        <v>-4632.59</v>
      </c>
      <c r="Q860" s="3">
        <v>9017.34</v>
      </c>
      <c r="R860" s="3">
        <v>0</v>
      </c>
      <c r="S860" s="3">
        <v>-4510.27</v>
      </c>
      <c r="T860" s="3">
        <v>0</v>
      </c>
      <c r="U860" s="3">
        <v>-2134.74</v>
      </c>
      <c r="V860" s="3">
        <v>237.22</v>
      </c>
      <c r="W860" s="3">
        <v>-1676.37</v>
      </c>
      <c r="X860" s="3">
        <v>-20866.3</v>
      </c>
      <c r="Y860" s="3">
        <v>-14348.11</v>
      </c>
      <c r="Z860" s="3">
        <v>-38913.82</v>
      </c>
      <c r="AA860" s="11"/>
    </row>
    <row r="861" spans="11:27" ht="11.25">
      <c r="K861" s="20"/>
      <c r="L861" s="29" t="s">
        <v>1218</v>
      </c>
      <c r="M861" s="29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11"/>
    </row>
    <row r="862" spans="11:27" ht="11.25">
      <c r="K862" s="20" t="s">
        <v>1219</v>
      </c>
      <c r="L862" s="16" t="s">
        <v>1851</v>
      </c>
      <c r="M862" s="16"/>
      <c r="N862" s="3">
        <v>10702.99</v>
      </c>
      <c r="O862" s="3">
        <v>14837.77</v>
      </c>
      <c r="P862" s="3">
        <v>14972.96</v>
      </c>
      <c r="Q862" s="3">
        <v>14937.87</v>
      </c>
      <c r="R862" s="3">
        <v>15938.51</v>
      </c>
      <c r="S862" s="3">
        <v>15499.26</v>
      </c>
      <c r="T862" s="3">
        <v>16774.98</v>
      </c>
      <c r="U862" s="3">
        <v>10833.56</v>
      </c>
      <c r="V862" s="3">
        <v>9711.539999999994</v>
      </c>
      <c r="W862" s="3">
        <v>11791.67</v>
      </c>
      <c r="X862" s="3">
        <v>14789.11</v>
      </c>
      <c r="Y862" s="3">
        <v>11506.41</v>
      </c>
      <c r="Z862" s="3">
        <v>162296.63</v>
      </c>
      <c r="AA862" s="11"/>
    </row>
    <row r="863" spans="11:27" ht="11.25">
      <c r="K863" s="14" t="s">
        <v>1220</v>
      </c>
      <c r="L863" s="16" t="s">
        <v>1853</v>
      </c>
      <c r="M863" s="16"/>
      <c r="N863" s="3">
        <v>3858.79</v>
      </c>
      <c r="O863" s="3">
        <v>4281.24</v>
      </c>
      <c r="P863" s="3">
        <v>4629.66</v>
      </c>
      <c r="Q863" s="3">
        <v>6538.16</v>
      </c>
      <c r="R863" s="3">
        <v>4886.18</v>
      </c>
      <c r="S863" s="3">
        <v>4698.99</v>
      </c>
      <c r="T863" s="3">
        <v>5367.32</v>
      </c>
      <c r="U863" s="3">
        <v>4381.26</v>
      </c>
      <c r="V863" s="3">
        <v>841.1899999999994</v>
      </c>
      <c r="W863" s="3">
        <v>3649.61</v>
      </c>
      <c r="X863" s="3">
        <v>5066.75</v>
      </c>
      <c r="Y863" s="3">
        <v>4385.71</v>
      </c>
      <c r="Z863" s="3">
        <v>52584.86</v>
      </c>
      <c r="AA863" s="11"/>
    </row>
    <row r="864" spans="11:27" ht="11.25">
      <c r="K864" s="14" t="s">
        <v>1221</v>
      </c>
      <c r="L864" s="16" t="s">
        <v>235</v>
      </c>
      <c r="M864" s="16"/>
      <c r="N864" s="3">
        <v>0</v>
      </c>
      <c r="O864" s="3">
        <v>0</v>
      </c>
      <c r="P864" s="3">
        <v>0</v>
      </c>
      <c r="Q864" s="3">
        <v>666.68</v>
      </c>
      <c r="R864" s="3">
        <v>166.67</v>
      </c>
      <c r="S864" s="3">
        <v>166.67</v>
      </c>
      <c r="T864" s="3">
        <v>166.67</v>
      </c>
      <c r="U864" s="3">
        <v>166.67</v>
      </c>
      <c r="V864" s="3">
        <v>166.67</v>
      </c>
      <c r="W864" s="3">
        <v>166.67</v>
      </c>
      <c r="X864" s="3">
        <v>166.67</v>
      </c>
      <c r="Y864" s="3">
        <v>166.67</v>
      </c>
      <c r="Z864" s="3">
        <v>2000.04</v>
      </c>
      <c r="AA864" s="11"/>
    </row>
    <row r="865" spans="11:27" ht="11.25">
      <c r="K865" s="14" t="s">
        <v>1222</v>
      </c>
      <c r="L865" s="16" t="s">
        <v>1837</v>
      </c>
      <c r="M865" s="16"/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11"/>
    </row>
    <row r="866" spans="11:27" ht="11.25">
      <c r="K866" s="20" t="s">
        <v>1223</v>
      </c>
      <c r="L866" s="28" t="s">
        <v>1843</v>
      </c>
      <c r="M866" s="28"/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11"/>
    </row>
    <row r="867" spans="11:27" ht="11.25">
      <c r="K867" s="20" t="s">
        <v>1224</v>
      </c>
      <c r="L867" s="16" t="s">
        <v>1845</v>
      </c>
      <c r="M867" s="16"/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11"/>
    </row>
    <row r="868" spans="11:27" ht="11.25">
      <c r="K868" s="18" t="s">
        <v>1225</v>
      </c>
      <c r="L868" s="16" t="s">
        <v>1859</v>
      </c>
      <c r="M868" s="16"/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11"/>
    </row>
    <row r="869" spans="11:27" ht="11.25">
      <c r="K869" s="20" t="s">
        <v>1226</v>
      </c>
      <c r="L869" s="16" t="s">
        <v>255</v>
      </c>
      <c r="M869" s="16"/>
      <c r="N869" s="3">
        <v>434.49</v>
      </c>
      <c r="O869" s="3">
        <v>434.49</v>
      </c>
      <c r="P869" s="3">
        <v>933.58</v>
      </c>
      <c r="Q869" s="3">
        <v>1540.78</v>
      </c>
      <c r="R869" s="3">
        <v>1027.93</v>
      </c>
      <c r="S869" s="3">
        <v>999.73</v>
      </c>
      <c r="T869" s="3">
        <v>434.49</v>
      </c>
      <c r="U869" s="3">
        <v>2330.27</v>
      </c>
      <c r="V869" s="3">
        <v>-1461.29</v>
      </c>
      <c r="W869" s="3">
        <v>1926.29</v>
      </c>
      <c r="X869" s="3">
        <v>-1057.31</v>
      </c>
      <c r="Y869" s="3">
        <v>434.49</v>
      </c>
      <c r="Z869" s="3">
        <v>7977.94</v>
      </c>
      <c r="AA869" s="11"/>
    </row>
    <row r="870" spans="11:27" ht="11.25">
      <c r="K870" s="20" t="s">
        <v>1227</v>
      </c>
      <c r="L870" s="16" t="s">
        <v>245</v>
      </c>
      <c r="M870" s="16"/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11"/>
    </row>
    <row r="871" spans="11:27" ht="11.25">
      <c r="K871" s="20" t="s">
        <v>1228</v>
      </c>
      <c r="L871" s="16" t="s">
        <v>1863</v>
      </c>
      <c r="M871" s="16"/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11"/>
    </row>
    <row r="872" spans="11:27" ht="11.25">
      <c r="K872" s="20" t="s">
        <v>1229</v>
      </c>
      <c r="L872" s="28" t="s">
        <v>1865</v>
      </c>
      <c r="M872" s="28"/>
      <c r="N872" s="3">
        <v>-98.05</v>
      </c>
      <c r="O872" s="3">
        <v>346.31</v>
      </c>
      <c r="P872" s="3">
        <v>116.44</v>
      </c>
      <c r="Q872" s="3">
        <v>7604.5</v>
      </c>
      <c r="R872" s="3">
        <v>3916.7</v>
      </c>
      <c r="S872" s="3">
        <v>150.55</v>
      </c>
      <c r="T872" s="3">
        <v>2521</v>
      </c>
      <c r="U872" s="3">
        <v>363.82</v>
      </c>
      <c r="V872" s="3">
        <v>0</v>
      </c>
      <c r="W872" s="3">
        <v>409.36</v>
      </c>
      <c r="X872" s="3">
        <v>296.59</v>
      </c>
      <c r="Y872" s="3">
        <v>1096.59</v>
      </c>
      <c r="Z872" s="3">
        <v>16723.81</v>
      </c>
      <c r="AA872" s="11"/>
    </row>
    <row r="873" spans="11:27" ht="11.25">
      <c r="K873" s="20"/>
      <c r="L873" s="29" t="s">
        <v>484</v>
      </c>
      <c r="M873" s="29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11"/>
    </row>
    <row r="874" spans="11:27" ht="11.25">
      <c r="K874" s="20" t="s">
        <v>1230</v>
      </c>
      <c r="L874" s="16" t="s">
        <v>1851</v>
      </c>
      <c r="M874" s="16"/>
      <c r="N874" s="3">
        <v>13735.4</v>
      </c>
      <c r="O874" s="3">
        <v>15700.56</v>
      </c>
      <c r="P874" s="3">
        <v>15928.99</v>
      </c>
      <c r="Q874" s="3">
        <v>14857.34</v>
      </c>
      <c r="R874" s="3">
        <v>16717.72</v>
      </c>
      <c r="S874" s="3">
        <v>16621.84</v>
      </c>
      <c r="T874" s="3">
        <v>17276.09</v>
      </c>
      <c r="U874" s="3">
        <v>14418.32</v>
      </c>
      <c r="V874" s="3">
        <v>13821.93</v>
      </c>
      <c r="W874" s="3">
        <v>17458.15</v>
      </c>
      <c r="X874" s="3">
        <v>16729.85</v>
      </c>
      <c r="Y874" s="3">
        <v>12803.9</v>
      </c>
      <c r="Z874" s="3">
        <v>186070.09</v>
      </c>
      <c r="AA874" s="11"/>
    </row>
    <row r="875" spans="11:27" ht="11.25">
      <c r="K875" s="14" t="s">
        <v>1231</v>
      </c>
      <c r="L875" s="16" t="s">
        <v>1853</v>
      </c>
      <c r="M875" s="16"/>
      <c r="N875" s="3">
        <v>4877.01</v>
      </c>
      <c r="O875" s="3">
        <v>5136.7</v>
      </c>
      <c r="P875" s="3">
        <v>5349.23</v>
      </c>
      <c r="Q875" s="3">
        <v>8350.98</v>
      </c>
      <c r="R875" s="3">
        <v>9878.86</v>
      </c>
      <c r="S875" s="3">
        <v>5598.25</v>
      </c>
      <c r="T875" s="3">
        <v>6326.14</v>
      </c>
      <c r="U875" s="3">
        <v>4573.95</v>
      </c>
      <c r="V875" s="3">
        <v>4728.97</v>
      </c>
      <c r="W875" s="3">
        <v>5683.16</v>
      </c>
      <c r="X875" s="3">
        <v>-9183.7</v>
      </c>
      <c r="Y875" s="3">
        <v>4502.73</v>
      </c>
      <c r="Z875" s="3">
        <v>55822.28</v>
      </c>
      <c r="AA875" s="11"/>
    </row>
    <row r="876" spans="11:27" ht="11.25">
      <c r="K876" s="14" t="s">
        <v>1232</v>
      </c>
      <c r="L876" s="16" t="s">
        <v>235</v>
      </c>
      <c r="M876" s="16"/>
      <c r="N876" s="3">
        <v>583.33</v>
      </c>
      <c r="O876" s="3">
        <v>-336.67</v>
      </c>
      <c r="P876" s="3">
        <v>-416.67</v>
      </c>
      <c r="Q876" s="3">
        <v>8586.67</v>
      </c>
      <c r="R876" s="3">
        <v>716.66</v>
      </c>
      <c r="S876" s="3">
        <v>716.66</v>
      </c>
      <c r="T876" s="3">
        <v>716.66</v>
      </c>
      <c r="U876" s="3">
        <v>716.66</v>
      </c>
      <c r="V876" s="3">
        <v>716.66</v>
      </c>
      <c r="W876" s="3">
        <v>716.6600000000017</v>
      </c>
      <c r="X876" s="3">
        <v>716.66</v>
      </c>
      <c r="Y876" s="3">
        <v>3760.12</v>
      </c>
      <c r="Z876" s="3">
        <v>17193.4</v>
      </c>
      <c r="AA876" s="11"/>
    </row>
    <row r="877" spans="11:27" ht="11.25">
      <c r="K877" s="14" t="s">
        <v>1233</v>
      </c>
      <c r="L877" s="16" t="s">
        <v>1837</v>
      </c>
      <c r="M877" s="16"/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11"/>
    </row>
    <row r="878" spans="11:27" ht="11.25">
      <c r="K878" s="20" t="s">
        <v>1234</v>
      </c>
      <c r="L878" s="28" t="s">
        <v>1843</v>
      </c>
      <c r="M878" s="28"/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11"/>
    </row>
    <row r="879" spans="11:27" ht="11.25">
      <c r="K879" s="20" t="s">
        <v>1235</v>
      </c>
      <c r="L879" s="16" t="s">
        <v>1845</v>
      </c>
      <c r="M879" s="16"/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294.64</v>
      </c>
      <c r="Y879" s="3">
        <v>0</v>
      </c>
      <c r="Z879" s="3">
        <v>294.64</v>
      </c>
      <c r="AA879" s="11"/>
    </row>
    <row r="880" spans="11:27" ht="11.25">
      <c r="K880" s="18" t="s">
        <v>1236</v>
      </c>
      <c r="L880" s="16" t="s">
        <v>1859</v>
      </c>
      <c r="M880" s="16"/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11"/>
    </row>
    <row r="881" spans="11:27" ht="11.25">
      <c r="K881" s="20" t="s">
        <v>1237</v>
      </c>
      <c r="L881" s="16" t="s">
        <v>255</v>
      </c>
      <c r="M881" s="16"/>
      <c r="N881" s="3">
        <v>6.07</v>
      </c>
      <c r="O881" s="3">
        <v>6.07</v>
      </c>
      <c r="P881" s="3">
        <v>6.07</v>
      </c>
      <c r="Q881" s="3">
        <v>6.07</v>
      </c>
      <c r="R881" s="3">
        <v>6.07</v>
      </c>
      <c r="S881" s="3">
        <v>6.07</v>
      </c>
      <c r="T881" s="3">
        <v>6.07</v>
      </c>
      <c r="U881" s="3">
        <v>6.07</v>
      </c>
      <c r="V881" s="3">
        <v>6.07</v>
      </c>
      <c r="W881" s="3">
        <v>6.07</v>
      </c>
      <c r="X881" s="3">
        <v>6.069999999999993</v>
      </c>
      <c r="Y881" s="3">
        <v>6.070000000000007</v>
      </c>
      <c r="Z881" s="3">
        <v>72.84</v>
      </c>
      <c r="AA881" s="11"/>
    </row>
    <row r="882" spans="11:27" ht="11.25">
      <c r="K882" s="20" t="s">
        <v>1238</v>
      </c>
      <c r="L882" s="16" t="s">
        <v>245</v>
      </c>
      <c r="M882" s="16"/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11"/>
    </row>
    <row r="883" spans="11:27" ht="11.25">
      <c r="K883" s="20" t="s">
        <v>1239</v>
      </c>
      <c r="L883" s="16" t="s">
        <v>1863</v>
      </c>
      <c r="M883" s="16"/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11"/>
    </row>
    <row r="884" spans="11:27" ht="11.25">
      <c r="K884" s="20" t="s">
        <v>1240</v>
      </c>
      <c r="L884" s="28" t="s">
        <v>1865</v>
      </c>
      <c r="M884" s="28"/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203</v>
      </c>
      <c r="W884" s="3">
        <v>0</v>
      </c>
      <c r="X884" s="3">
        <v>0</v>
      </c>
      <c r="Y884" s="3">
        <v>0</v>
      </c>
      <c r="Z884" s="3">
        <v>203</v>
      </c>
      <c r="AA884" s="11"/>
    </row>
    <row r="885" spans="11:27" ht="11.25">
      <c r="K885" s="20"/>
      <c r="L885" s="29" t="s">
        <v>1241</v>
      </c>
      <c r="M885" s="29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11"/>
    </row>
    <row r="886" spans="11:27" ht="11.25">
      <c r="K886" s="20" t="s">
        <v>1242</v>
      </c>
      <c r="L886" s="16" t="s">
        <v>1851</v>
      </c>
      <c r="M886" s="16"/>
      <c r="N886" s="3">
        <v>28936.94</v>
      </c>
      <c r="O886" s="3">
        <v>24319.47</v>
      </c>
      <c r="P886" s="3">
        <v>27952.73</v>
      </c>
      <c r="Q886" s="3">
        <v>35181.8</v>
      </c>
      <c r="R886" s="3">
        <v>29746.63</v>
      </c>
      <c r="S886" s="3">
        <v>26051.39</v>
      </c>
      <c r="T886" s="3">
        <v>28005.09</v>
      </c>
      <c r="U886" s="3">
        <v>26356.15</v>
      </c>
      <c r="V886" s="3">
        <v>25850.51</v>
      </c>
      <c r="W886" s="3">
        <v>32981.34</v>
      </c>
      <c r="X886" s="3">
        <v>26253.24</v>
      </c>
      <c r="Y886" s="3">
        <v>21582.87</v>
      </c>
      <c r="Z886" s="3">
        <v>333218.16</v>
      </c>
      <c r="AA886" s="11"/>
    </row>
    <row r="887" spans="11:27" ht="11.25">
      <c r="K887" s="14" t="s">
        <v>1243</v>
      </c>
      <c r="L887" s="16" t="s">
        <v>1853</v>
      </c>
      <c r="M887" s="16"/>
      <c r="N887" s="3">
        <v>10472.43</v>
      </c>
      <c r="O887" s="3">
        <v>7276.98</v>
      </c>
      <c r="P887" s="3">
        <v>9250.43</v>
      </c>
      <c r="Q887" s="3">
        <v>11728.23</v>
      </c>
      <c r="R887" s="3">
        <v>7743.4</v>
      </c>
      <c r="S887" s="3">
        <v>9109.12</v>
      </c>
      <c r="T887" s="3">
        <v>10919.07</v>
      </c>
      <c r="U887" s="3">
        <v>7610.12</v>
      </c>
      <c r="V887" s="3">
        <v>8486.58</v>
      </c>
      <c r="W887" s="3">
        <v>11053.4</v>
      </c>
      <c r="X887" s="3">
        <v>-7149.61</v>
      </c>
      <c r="Y887" s="3">
        <v>9199.93</v>
      </c>
      <c r="Z887" s="3">
        <v>95700.08</v>
      </c>
      <c r="AA887" s="11"/>
    </row>
    <row r="888" spans="11:27" ht="11.25">
      <c r="K888" s="14" t="s">
        <v>1244</v>
      </c>
      <c r="L888" s="16" t="s">
        <v>235</v>
      </c>
      <c r="M888" s="16"/>
      <c r="N888" s="3">
        <v>0</v>
      </c>
      <c r="O888" s="3">
        <v>0</v>
      </c>
      <c r="P888" s="3">
        <v>0</v>
      </c>
      <c r="Q888" s="3">
        <v>800</v>
      </c>
      <c r="R888" s="3">
        <v>200</v>
      </c>
      <c r="S888" s="3">
        <v>200</v>
      </c>
      <c r="T888" s="3">
        <v>200</v>
      </c>
      <c r="U888" s="3">
        <v>200</v>
      </c>
      <c r="V888" s="3">
        <v>200</v>
      </c>
      <c r="W888" s="3">
        <v>200</v>
      </c>
      <c r="X888" s="3">
        <v>200</v>
      </c>
      <c r="Y888" s="3">
        <v>200</v>
      </c>
      <c r="Z888" s="3">
        <v>2400</v>
      </c>
      <c r="AA888" s="11"/>
    </row>
    <row r="889" spans="11:27" ht="11.25">
      <c r="K889" s="14" t="s">
        <v>1245</v>
      </c>
      <c r="L889" s="16" t="s">
        <v>1837</v>
      </c>
      <c r="M889" s="16"/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11"/>
    </row>
    <row r="890" spans="11:27" ht="11.25">
      <c r="K890" s="20" t="s">
        <v>1246</v>
      </c>
      <c r="L890" s="28" t="s">
        <v>1843</v>
      </c>
      <c r="M890" s="28"/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379.2</v>
      </c>
      <c r="V890" s="3">
        <v>0</v>
      </c>
      <c r="W890" s="3">
        <v>0</v>
      </c>
      <c r="X890" s="3">
        <v>0</v>
      </c>
      <c r="Y890" s="3">
        <v>0</v>
      </c>
      <c r="Z890" s="3">
        <v>379.2</v>
      </c>
      <c r="AA890" s="11"/>
    </row>
    <row r="891" spans="11:27" ht="11.25">
      <c r="K891" s="20" t="s">
        <v>1247</v>
      </c>
      <c r="L891" s="16" t="s">
        <v>1845</v>
      </c>
      <c r="M891" s="16"/>
      <c r="N891" s="3">
        <v>0</v>
      </c>
      <c r="O891" s="3">
        <v>0</v>
      </c>
      <c r="P891" s="3">
        <v>572.31</v>
      </c>
      <c r="Q891" s="3">
        <v>1520</v>
      </c>
      <c r="R891" s="3">
        <v>0</v>
      </c>
      <c r="S891" s="3">
        <v>0</v>
      </c>
      <c r="T891" s="3">
        <v>0</v>
      </c>
      <c r="U891" s="3">
        <v>370.82</v>
      </c>
      <c r="V891" s="3">
        <v>435</v>
      </c>
      <c r="W891" s="3">
        <v>67.1</v>
      </c>
      <c r="X891" s="3">
        <v>0</v>
      </c>
      <c r="Y891" s="3">
        <v>0</v>
      </c>
      <c r="Z891" s="3">
        <v>2965.23</v>
      </c>
      <c r="AA891" s="11"/>
    </row>
    <row r="892" spans="11:27" ht="11.25">
      <c r="K892" s="18" t="s">
        <v>1248</v>
      </c>
      <c r="L892" s="16" t="s">
        <v>1859</v>
      </c>
      <c r="M892" s="16"/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11"/>
    </row>
    <row r="893" spans="11:27" ht="11.25">
      <c r="K893" s="20" t="s">
        <v>1249</v>
      </c>
      <c r="L893" s="16" t="s">
        <v>255</v>
      </c>
      <c r="M893" s="16"/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40</v>
      </c>
      <c r="X893" s="3">
        <v>0</v>
      </c>
      <c r="Y893" s="3">
        <v>0</v>
      </c>
      <c r="Z893" s="3">
        <v>40</v>
      </c>
      <c r="AA893" s="11"/>
    </row>
    <row r="894" spans="11:27" ht="11.25">
      <c r="K894" s="20" t="s">
        <v>1250</v>
      </c>
      <c r="L894" s="16" t="s">
        <v>245</v>
      </c>
      <c r="M894" s="16"/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11"/>
    </row>
    <row r="895" spans="11:27" ht="11.25">
      <c r="K895" s="20" t="s">
        <v>1251</v>
      </c>
      <c r="L895" s="16" t="s">
        <v>1863</v>
      </c>
      <c r="M895" s="16"/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11"/>
    </row>
    <row r="896" spans="11:27" ht="11.25">
      <c r="K896" s="20" t="s">
        <v>1252</v>
      </c>
      <c r="L896" s="28" t="s">
        <v>1865</v>
      </c>
      <c r="M896" s="28"/>
      <c r="N896" s="3">
        <v>11045.24</v>
      </c>
      <c r="O896" s="3">
        <v>5483.12</v>
      </c>
      <c r="P896" s="3">
        <v>7225.93</v>
      </c>
      <c r="Q896" s="3">
        <v>5455.38</v>
      </c>
      <c r="R896" s="3">
        <v>2726.79</v>
      </c>
      <c r="S896" s="3">
        <v>8050.62</v>
      </c>
      <c r="T896" s="3">
        <v>9032.61</v>
      </c>
      <c r="U896" s="3">
        <v>7226.27</v>
      </c>
      <c r="V896" s="3">
        <v>6585.32</v>
      </c>
      <c r="W896" s="3">
        <v>7926.21</v>
      </c>
      <c r="X896" s="3">
        <v>6299.55</v>
      </c>
      <c r="Y896" s="3">
        <v>5703.83</v>
      </c>
      <c r="Z896" s="3">
        <v>82760.87</v>
      </c>
      <c r="AA896" s="11"/>
    </row>
    <row r="897" spans="11:27" ht="11.25">
      <c r="K897" s="20"/>
      <c r="L897" s="29" t="s">
        <v>1418</v>
      </c>
      <c r="M897" s="29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11"/>
    </row>
    <row r="898" spans="11:27" ht="11.25">
      <c r="K898" s="20" t="s">
        <v>1253</v>
      </c>
      <c r="L898" s="16" t="s">
        <v>1851</v>
      </c>
      <c r="M898" s="16"/>
      <c r="N898" s="3">
        <v>20817.98</v>
      </c>
      <c r="O898" s="3">
        <v>37152.29</v>
      </c>
      <c r="P898" s="3">
        <v>49302.04</v>
      </c>
      <c r="Q898" s="3">
        <v>51516.03</v>
      </c>
      <c r="R898" s="3">
        <v>48590.61</v>
      </c>
      <c r="S898" s="3">
        <v>51225.28</v>
      </c>
      <c r="T898" s="3">
        <v>48522.55</v>
      </c>
      <c r="U898" s="3">
        <v>50889.65</v>
      </c>
      <c r="V898" s="3">
        <v>50441.07</v>
      </c>
      <c r="W898" s="3">
        <v>48336.87</v>
      </c>
      <c r="X898" s="3">
        <v>47393.5</v>
      </c>
      <c r="Y898" s="3">
        <v>41251.79</v>
      </c>
      <c r="Z898" s="3">
        <v>545439.66</v>
      </c>
      <c r="AA898" s="11"/>
    </row>
    <row r="899" spans="11:27" ht="11.25">
      <c r="K899" s="14" t="s">
        <v>1254</v>
      </c>
      <c r="L899" s="16" t="s">
        <v>1853</v>
      </c>
      <c r="M899" s="16"/>
      <c r="N899" s="3">
        <v>28847.03</v>
      </c>
      <c r="O899" s="3">
        <v>47789.01</v>
      </c>
      <c r="P899" s="3">
        <v>71731.21</v>
      </c>
      <c r="Q899" s="3">
        <v>22492.11</v>
      </c>
      <c r="R899" s="3">
        <v>16445.91</v>
      </c>
      <c r="S899" s="3">
        <v>27978.72</v>
      </c>
      <c r="T899" s="3">
        <v>30266.11</v>
      </c>
      <c r="U899" s="3">
        <v>27193.18</v>
      </c>
      <c r="V899" s="3">
        <v>18502.13</v>
      </c>
      <c r="W899" s="3">
        <v>19595.93</v>
      </c>
      <c r="X899" s="3">
        <v>18259.9</v>
      </c>
      <c r="Y899" s="3">
        <v>16160.84</v>
      </c>
      <c r="Z899" s="3">
        <v>345262.08</v>
      </c>
      <c r="AA899" s="11"/>
    </row>
    <row r="900" spans="11:27" ht="11.25">
      <c r="K900" s="14" t="s">
        <v>1255</v>
      </c>
      <c r="L900" s="16" t="s">
        <v>235</v>
      </c>
      <c r="M900" s="16"/>
      <c r="N900" s="3">
        <v>833.33</v>
      </c>
      <c r="O900" s="3">
        <v>-486.67</v>
      </c>
      <c r="P900" s="3">
        <v>-166.67</v>
      </c>
      <c r="Q900" s="3">
        <v>767.04</v>
      </c>
      <c r="R900" s="3">
        <v>1100</v>
      </c>
      <c r="S900" s="3">
        <v>1100</v>
      </c>
      <c r="T900" s="3">
        <v>1100</v>
      </c>
      <c r="U900" s="3">
        <v>1100</v>
      </c>
      <c r="V900" s="3">
        <v>1100</v>
      </c>
      <c r="W900" s="3">
        <v>1100</v>
      </c>
      <c r="X900" s="3">
        <v>1100</v>
      </c>
      <c r="Y900" s="3">
        <v>1100</v>
      </c>
      <c r="Z900" s="3">
        <v>9747.03</v>
      </c>
      <c r="AA900" s="11"/>
    </row>
    <row r="901" spans="11:27" ht="11.25">
      <c r="K901" s="14" t="s">
        <v>1256</v>
      </c>
      <c r="L901" s="16" t="s">
        <v>1837</v>
      </c>
      <c r="M901" s="16"/>
      <c r="N901" s="3">
        <v>3846.79</v>
      </c>
      <c r="O901" s="3">
        <v>3167.89</v>
      </c>
      <c r="P901" s="3">
        <v>3167.89</v>
      </c>
      <c r="Q901" s="3">
        <v>3814.41</v>
      </c>
      <c r="R901" s="3">
        <v>3100.99</v>
      </c>
      <c r="S901" s="3">
        <v>3077.89</v>
      </c>
      <c r="T901" s="3">
        <v>3845.49</v>
      </c>
      <c r="U901" s="3">
        <v>3307.08</v>
      </c>
      <c r="V901" s="3">
        <v>3315.28</v>
      </c>
      <c r="W901" s="3">
        <v>4368.28</v>
      </c>
      <c r="X901" s="3">
        <v>3565.9200000000055</v>
      </c>
      <c r="Y901" s="3">
        <v>3820.6</v>
      </c>
      <c r="Z901" s="3">
        <v>42398.51</v>
      </c>
      <c r="AA901" s="11"/>
    </row>
    <row r="902" spans="11:27" ht="11.25">
      <c r="K902" s="20" t="s">
        <v>1257</v>
      </c>
      <c r="L902" s="28" t="s">
        <v>1843</v>
      </c>
      <c r="M902" s="28"/>
      <c r="N902" s="3">
        <v>2236.32</v>
      </c>
      <c r="O902" s="3">
        <v>0</v>
      </c>
      <c r="P902" s="3">
        <v>520.89</v>
      </c>
      <c r="Q902" s="3">
        <v>0</v>
      </c>
      <c r="R902" s="3">
        <v>294</v>
      </c>
      <c r="S902" s="3">
        <v>983.5</v>
      </c>
      <c r="T902" s="3">
        <v>100.4</v>
      </c>
      <c r="U902" s="3">
        <v>2731.05</v>
      </c>
      <c r="V902" s="3">
        <v>2038</v>
      </c>
      <c r="W902" s="3">
        <v>115</v>
      </c>
      <c r="X902" s="3">
        <v>18.149999999999636</v>
      </c>
      <c r="Y902" s="3">
        <v>1460</v>
      </c>
      <c r="Z902" s="3">
        <v>10497.31</v>
      </c>
      <c r="AA902" s="11"/>
    </row>
    <row r="903" spans="11:27" ht="11.25">
      <c r="K903" s="20" t="s">
        <v>1258</v>
      </c>
      <c r="L903" s="16" t="s">
        <v>1845</v>
      </c>
      <c r="M903" s="16"/>
      <c r="N903" s="3">
        <v>1072.93</v>
      </c>
      <c r="O903" s="3">
        <v>4047.66</v>
      </c>
      <c r="P903" s="3">
        <v>4318.2</v>
      </c>
      <c r="Q903" s="3">
        <v>1045.7</v>
      </c>
      <c r="R903" s="3">
        <v>-147.15000000000074</v>
      </c>
      <c r="S903" s="3">
        <v>855.71</v>
      </c>
      <c r="T903" s="3">
        <v>448.95</v>
      </c>
      <c r="U903" s="3">
        <v>1495.18</v>
      </c>
      <c r="V903" s="3">
        <v>1186.62</v>
      </c>
      <c r="W903" s="3">
        <v>1596.94</v>
      </c>
      <c r="X903" s="3">
        <v>1675.44</v>
      </c>
      <c r="Y903" s="3">
        <v>2285.57</v>
      </c>
      <c r="Z903" s="3">
        <v>19881.75</v>
      </c>
      <c r="AA903" s="11"/>
    </row>
    <row r="904" spans="11:27" ht="11.25">
      <c r="K904" s="18" t="s">
        <v>1259</v>
      </c>
      <c r="L904" s="16" t="s">
        <v>1859</v>
      </c>
      <c r="M904" s="16"/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11"/>
    </row>
    <row r="905" spans="11:27" ht="11.25">
      <c r="K905" s="20" t="s">
        <v>1260</v>
      </c>
      <c r="L905" s="16" t="s">
        <v>255</v>
      </c>
      <c r="M905" s="16"/>
      <c r="N905" s="3">
        <v>744.79</v>
      </c>
      <c r="O905" s="3">
        <v>9745.86</v>
      </c>
      <c r="P905" s="3">
        <v>5268.99</v>
      </c>
      <c r="Q905" s="3">
        <v>5401.97</v>
      </c>
      <c r="R905" s="3">
        <v>6322.28</v>
      </c>
      <c r="S905" s="3">
        <v>2326.07</v>
      </c>
      <c r="T905" s="3">
        <v>4118.26</v>
      </c>
      <c r="U905" s="3">
        <v>4930.11</v>
      </c>
      <c r="V905" s="3">
        <v>5395.89</v>
      </c>
      <c r="W905" s="3">
        <v>5970.64</v>
      </c>
      <c r="X905" s="3">
        <v>7466.17</v>
      </c>
      <c r="Y905" s="3">
        <v>5611.83</v>
      </c>
      <c r="Z905" s="3">
        <v>63302.86</v>
      </c>
      <c r="AA905" s="11"/>
    </row>
    <row r="906" spans="11:27" ht="11.25">
      <c r="K906" s="20" t="s">
        <v>1261</v>
      </c>
      <c r="L906" s="16" t="s">
        <v>245</v>
      </c>
      <c r="M906" s="16"/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11"/>
    </row>
    <row r="907" spans="11:27" ht="11.25">
      <c r="K907" s="20" t="s">
        <v>1262</v>
      </c>
      <c r="L907" s="16" t="s">
        <v>1863</v>
      </c>
      <c r="M907" s="16"/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11"/>
    </row>
    <row r="908" spans="11:27" ht="11.25">
      <c r="K908" s="20" t="s">
        <v>1263</v>
      </c>
      <c r="L908" s="28" t="s">
        <v>1865</v>
      </c>
      <c r="M908" s="28"/>
      <c r="N908" s="3">
        <v>4935.9</v>
      </c>
      <c r="O908" s="3">
        <v>19716.37</v>
      </c>
      <c r="P908" s="3">
        <v>6325.45</v>
      </c>
      <c r="Q908" s="3">
        <v>6649.01</v>
      </c>
      <c r="R908" s="3">
        <v>3577.92</v>
      </c>
      <c r="S908" s="3">
        <v>10495.23</v>
      </c>
      <c r="T908" s="3">
        <v>3078.91</v>
      </c>
      <c r="U908" s="3">
        <v>1656.45</v>
      </c>
      <c r="V908" s="3">
        <v>585.4499999999989</v>
      </c>
      <c r="W908" s="3">
        <v>3919.55</v>
      </c>
      <c r="X908" s="3">
        <v>707.59</v>
      </c>
      <c r="Y908" s="3">
        <v>467.63999999999925</v>
      </c>
      <c r="Z908" s="3">
        <v>62115.47</v>
      </c>
      <c r="AA908" s="11"/>
    </row>
    <row r="909" spans="11:27" ht="11.25">
      <c r="K909" s="20"/>
      <c r="L909" s="29" t="s">
        <v>1425</v>
      </c>
      <c r="M909" s="29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11"/>
    </row>
    <row r="910" spans="11:27" ht="11.25">
      <c r="K910" s="20" t="s">
        <v>1264</v>
      </c>
      <c r="L910" s="28" t="s">
        <v>1265</v>
      </c>
      <c r="M910" s="28"/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4.11</v>
      </c>
      <c r="T910" s="3">
        <v>0</v>
      </c>
      <c r="U910" s="3">
        <v>5.6</v>
      </c>
      <c r="V910" s="3">
        <v>0</v>
      </c>
      <c r="W910" s="3">
        <v>0</v>
      </c>
      <c r="X910" s="3">
        <v>0</v>
      </c>
      <c r="Y910" s="3">
        <v>0</v>
      </c>
      <c r="Z910" s="3">
        <v>9.71</v>
      </c>
      <c r="AA910" s="11"/>
    </row>
    <row r="911" spans="11:27" ht="11.25">
      <c r="K911" s="20"/>
      <c r="L911" s="29" t="s">
        <v>1446</v>
      </c>
      <c r="M911" s="29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11"/>
    </row>
    <row r="912" spans="11:27" s="30" customFormat="1" ht="11.25">
      <c r="K912" s="31" t="s">
        <v>505</v>
      </c>
      <c r="L912" s="24" t="s">
        <v>1446</v>
      </c>
      <c r="M912" s="24"/>
      <c r="N912" s="32">
        <v>-25893.03</v>
      </c>
      <c r="O912" s="32">
        <v>-25451.53</v>
      </c>
      <c r="P912" s="32">
        <v>-24742.64</v>
      </c>
      <c r="Q912" s="32">
        <v>-49270.89</v>
      </c>
      <c r="R912" s="32">
        <v>-21631.97</v>
      </c>
      <c r="S912" s="32">
        <v>-42250.24</v>
      </c>
      <c r="T912" s="32">
        <v>-70768.79</v>
      </c>
      <c r="U912" s="32">
        <v>6441.649999999994</v>
      </c>
      <c r="V912" s="32">
        <v>-72691.72</v>
      </c>
      <c r="W912" s="32">
        <v>207529.78</v>
      </c>
      <c r="X912" s="32">
        <v>-79407.52</v>
      </c>
      <c r="Y912" s="32">
        <v>-2430.97</v>
      </c>
      <c r="Z912" s="3">
        <v>-200567.87</v>
      </c>
      <c r="AA912" s="33"/>
    </row>
    <row r="913" spans="11:27" s="30" customFormat="1" ht="11.25">
      <c r="K913" s="31" t="s">
        <v>507</v>
      </c>
      <c r="L913" s="24" t="s">
        <v>1266</v>
      </c>
      <c r="M913" s="24"/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0</v>
      </c>
      <c r="Z913" s="3">
        <v>0</v>
      </c>
      <c r="AA913" s="33"/>
    </row>
    <row r="914" spans="11:27" s="30" customFormat="1" ht="11.25">
      <c r="K914" s="31"/>
      <c r="L914" s="29" t="s">
        <v>1046</v>
      </c>
      <c r="M914" s="29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"/>
      <c r="AA914" s="33"/>
    </row>
    <row r="915" spans="11:27" s="30" customFormat="1" ht="11.25">
      <c r="K915" s="31" t="s">
        <v>508</v>
      </c>
      <c r="L915" s="24" t="s">
        <v>1046</v>
      </c>
      <c r="M915" s="24"/>
      <c r="N915" s="32">
        <v>130651.69</v>
      </c>
      <c r="O915" s="32">
        <v>0</v>
      </c>
      <c r="P915" s="32">
        <v>-383867.74</v>
      </c>
      <c r="Q915" s="32">
        <v>0</v>
      </c>
      <c r="R915" s="32">
        <v>0</v>
      </c>
      <c r="S915" s="32">
        <v>0</v>
      </c>
      <c r="T915" s="32">
        <v>0</v>
      </c>
      <c r="U915" s="32">
        <v>-589839.86</v>
      </c>
      <c r="V915" s="32">
        <v>0</v>
      </c>
      <c r="W915" s="32">
        <v>0</v>
      </c>
      <c r="X915" s="32">
        <v>0</v>
      </c>
      <c r="Y915" s="32">
        <v>-541363.17</v>
      </c>
      <c r="Z915" s="3">
        <v>-1384419.08</v>
      </c>
      <c r="AA915" s="33"/>
    </row>
    <row r="916" spans="11:27" s="30" customFormat="1" ht="11.25">
      <c r="K916" s="31"/>
      <c r="L916" s="29" t="s">
        <v>1459</v>
      </c>
      <c r="M916" s="29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"/>
      <c r="AA916" s="33"/>
    </row>
    <row r="917" spans="11:27" s="30" customFormat="1" ht="11.25">
      <c r="K917" s="31" t="s">
        <v>506</v>
      </c>
      <c r="L917" s="24" t="s">
        <v>1459</v>
      </c>
      <c r="M917" s="24"/>
      <c r="N917" s="32">
        <v>0</v>
      </c>
      <c r="O917" s="32">
        <v>0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2">
        <v>0</v>
      </c>
      <c r="Y917" s="32">
        <v>0</v>
      </c>
      <c r="Z917" s="3">
        <v>0</v>
      </c>
      <c r="AA917" s="33"/>
    </row>
    <row r="918" spans="11:27" s="30" customFormat="1" ht="11.25">
      <c r="K918" s="31"/>
      <c r="L918" s="29" t="s">
        <v>1466</v>
      </c>
      <c r="M918" s="29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"/>
      <c r="AA918" s="33"/>
    </row>
    <row r="919" spans="11:27" s="30" customFormat="1" ht="11.25">
      <c r="K919" s="31"/>
      <c r="L919" s="29" t="s">
        <v>1473</v>
      </c>
      <c r="M919" s="29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"/>
      <c r="AA919" s="33"/>
    </row>
    <row r="920" spans="11:27" s="30" customFormat="1" ht="11.25">
      <c r="K920" s="31" t="s">
        <v>1267</v>
      </c>
      <c r="L920" s="24" t="s">
        <v>1473</v>
      </c>
      <c r="M920" s="24"/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355.68</v>
      </c>
      <c r="V920" s="32">
        <v>0</v>
      </c>
      <c r="W920" s="32">
        <v>0</v>
      </c>
      <c r="X920" s="32">
        <v>0</v>
      </c>
      <c r="Y920" s="32">
        <v>0</v>
      </c>
      <c r="Z920" s="3">
        <v>355.68</v>
      </c>
      <c r="AA920" s="33"/>
    </row>
    <row r="921" spans="11:27" s="30" customFormat="1" ht="11.25">
      <c r="K921" s="31"/>
      <c r="L921" s="29" t="s">
        <v>1048</v>
      </c>
      <c r="M921" s="29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"/>
      <c r="AA921" s="33"/>
    </row>
    <row r="922" spans="11:27" s="30" customFormat="1" ht="11.25">
      <c r="K922" s="31" t="s">
        <v>1268</v>
      </c>
      <c r="L922" s="24" t="s">
        <v>1049</v>
      </c>
      <c r="M922" s="24"/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32000000</v>
      </c>
      <c r="Z922" s="3">
        <v>32000000</v>
      </c>
      <c r="AA922" s="33"/>
    </row>
    <row r="923" spans="11:27" ht="11.25">
      <c r="K923" s="14"/>
      <c r="L923" s="15" t="s">
        <v>1269</v>
      </c>
      <c r="M923" s="15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34"/>
      <c r="Z923" s="3"/>
      <c r="AA923" s="11"/>
    </row>
    <row r="924" spans="9:27" ht="11.25">
      <c r="I924" t="s">
        <v>132</v>
      </c>
      <c r="K924" s="14"/>
      <c r="L924" s="19" t="s">
        <v>1270</v>
      </c>
      <c r="M924" s="19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11"/>
    </row>
    <row r="925" spans="11:27" ht="11.25">
      <c r="K925" s="20" t="s">
        <v>1271</v>
      </c>
      <c r="L925" s="25" t="s">
        <v>1177</v>
      </c>
      <c r="M925" s="25"/>
      <c r="N925" s="3">
        <v>77638.53080000001</v>
      </c>
      <c r="O925" s="3">
        <v>73507.0412</v>
      </c>
      <c r="P925" s="3">
        <v>76732.798</v>
      </c>
      <c r="Q925" s="3">
        <v>96297.12900000002</v>
      </c>
      <c r="R925" s="3">
        <v>82207.5664</v>
      </c>
      <c r="S925" s="3">
        <v>73469.88260000001</v>
      </c>
      <c r="T925" s="3">
        <v>96874.2756</v>
      </c>
      <c r="U925" s="3">
        <v>78120.26320000002</v>
      </c>
      <c r="V925" s="3">
        <v>77841.18440000001</v>
      </c>
      <c r="W925" s="3">
        <v>94008.91540000001</v>
      </c>
      <c r="X925" s="3">
        <v>77798.28660000002</v>
      </c>
      <c r="Y925" s="3">
        <v>65389.40860000001</v>
      </c>
      <c r="Z925" s="3">
        <v>969885.2818000001</v>
      </c>
      <c r="AA925" s="11"/>
    </row>
    <row r="926" spans="11:27" ht="11.25">
      <c r="K926" s="20" t="s">
        <v>1272</v>
      </c>
      <c r="L926" s="25" t="s">
        <v>1273</v>
      </c>
      <c r="M926" s="25"/>
      <c r="N926" s="3">
        <v>116457.79620000001</v>
      </c>
      <c r="O926" s="3">
        <v>110260.56180000001</v>
      </c>
      <c r="P926" s="3">
        <v>115099.197</v>
      </c>
      <c r="Q926" s="3">
        <v>144445.69350000002</v>
      </c>
      <c r="R926" s="3">
        <v>123311.3496</v>
      </c>
      <c r="S926" s="3">
        <v>110204.8239</v>
      </c>
      <c r="T926" s="3">
        <v>145311.4134</v>
      </c>
      <c r="U926" s="3">
        <v>117180.39480000001</v>
      </c>
      <c r="V926" s="3">
        <v>116761.7766</v>
      </c>
      <c r="W926" s="3">
        <v>141013.3731</v>
      </c>
      <c r="X926" s="3">
        <v>116697.42990000003</v>
      </c>
      <c r="Y926" s="3">
        <v>98084.11290000001</v>
      </c>
      <c r="Z926" s="3">
        <v>1454827.9227</v>
      </c>
      <c r="AA926" s="11"/>
    </row>
    <row r="927" spans="11:27" ht="11.25">
      <c r="K927" s="20" t="s">
        <v>1274</v>
      </c>
      <c r="L927" s="25" t="s">
        <v>1275</v>
      </c>
      <c r="M927" s="25"/>
      <c r="N927" s="3">
        <v>34252.293000000005</v>
      </c>
      <c r="O927" s="3">
        <v>32429.577</v>
      </c>
      <c r="P927" s="3">
        <v>33852.704999999994</v>
      </c>
      <c r="Q927" s="3">
        <v>42484.027500000004</v>
      </c>
      <c r="R927" s="3">
        <v>36268.043999999994</v>
      </c>
      <c r="S927" s="3">
        <v>32413.1835</v>
      </c>
      <c r="T927" s="3">
        <v>42738.65099999999</v>
      </c>
      <c r="U927" s="3">
        <v>34464.822</v>
      </c>
      <c r="V927" s="3">
        <v>34341.699</v>
      </c>
      <c r="W927" s="3">
        <v>41474.521499999995</v>
      </c>
      <c r="X927" s="3">
        <v>34322.7735</v>
      </c>
      <c r="Y927" s="3">
        <v>28848.268500000002</v>
      </c>
      <c r="Z927" s="3">
        <v>427890.5655</v>
      </c>
      <c r="AA927" s="11"/>
    </row>
    <row r="928" spans="11:27" ht="11.25">
      <c r="K928" s="20" t="s">
        <v>1276</v>
      </c>
      <c r="L928" s="25" t="s">
        <v>1277</v>
      </c>
      <c r="M928" s="25"/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11"/>
    </row>
    <row r="929" spans="11:27" ht="11.25">
      <c r="K929" s="20" t="s">
        <v>1278</v>
      </c>
      <c r="L929" s="25" t="s">
        <v>1279</v>
      </c>
      <c r="M929" s="25"/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11"/>
    </row>
    <row r="930" spans="11:27" ht="11.25">
      <c r="K930" s="20" t="s">
        <v>1280</v>
      </c>
      <c r="L930" s="25" t="s">
        <v>1281</v>
      </c>
      <c r="M930" s="25"/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11"/>
    </row>
    <row r="931" spans="11:27" ht="11.25">
      <c r="K931" s="20" t="s">
        <v>1282</v>
      </c>
      <c r="L931" s="25" t="s">
        <v>1178</v>
      </c>
      <c r="M931" s="25"/>
      <c r="N931" s="3">
        <v>26008.2762</v>
      </c>
      <c r="O931" s="3">
        <v>27028.028000000002</v>
      </c>
      <c r="P931" s="3">
        <v>32088.326200000003</v>
      </c>
      <c r="Q931" s="3">
        <v>33143.2408</v>
      </c>
      <c r="R931" s="3">
        <v>27453.8814</v>
      </c>
      <c r="S931" s="3">
        <v>25801.464400000004</v>
      </c>
      <c r="T931" s="3">
        <v>28813.912000000004</v>
      </c>
      <c r="U931" s="3">
        <v>25423.1056</v>
      </c>
      <c r="V931" s="3">
        <v>30170.984600000003</v>
      </c>
      <c r="W931" s="3">
        <v>25786.4296</v>
      </c>
      <c r="X931" s="3">
        <v>-13421.8536</v>
      </c>
      <c r="Y931" s="3">
        <v>22713.444999999996</v>
      </c>
      <c r="Z931" s="3">
        <v>291009.24020000006</v>
      </c>
      <c r="AA931" s="11"/>
    </row>
    <row r="932" spans="11:27" ht="11.25">
      <c r="K932" s="20" t="s">
        <v>1283</v>
      </c>
      <c r="L932" s="25" t="s">
        <v>1284</v>
      </c>
      <c r="M932" s="25"/>
      <c r="N932" s="3">
        <v>39012.4143</v>
      </c>
      <c r="O932" s="3">
        <v>40542.042</v>
      </c>
      <c r="P932" s="3">
        <v>48132.4893</v>
      </c>
      <c r="Q932" s="3">
        <v>49714.8612</v>
      </c>
      <c r="R932" s="3">
        <v>41180.8221</v>
      </c>
      <c r="S932" s="3">
        <v>38702.1966</v>
      </c>
      <c r="T932" s="3">
        <v>43220.868</v>
      </c>
      <c r="U932" s="3">
        <v>38134.6584</v>
      </c>
      <c r="V932" s="3">
        <v>45256.4769</v>
      </c>
      <c r="W932" s="3">
        <v>38679.6444</v>
      </c>
      <c r="X932" s="3">
        <v>-20132.7804</v>
      </c>
      <c r="Y932" s="3">
        <v>34070.167499999996</v>
      </c>
      <c r="Z932" s="3">
        <v>436513.8603</v>
      </c>
      <c r="AA932" s="11"/>
    </row>
    <row r="933" spans="11:27" ht="11.25">
      <c r="K933" s="20" t="s">
        <v>1285</v>
      </c>
      <c r="L933" s="25" t="s">
        <v>1286</v>
      </c>
      <c r="M933" s="25"/>
      <c r="N933" s="3">
        <v>11474.239499999998</v>
      </c>
      <c r="O933" s="3">
        <v>11924.13</v>
      </c>
      <c r="P933" s="3">
        <v>14156.614500000001</v>
      </c>
      <c r="Q933" s="3">
        <v>14622.017999999998</v>
      </c>
      <c r="R933" s="3">
        <v>12112.006499999998</v>
      </c>
      <c r="S933" s="3">
        <v>11382.999</v>
      </c>
      <c r="T933" s="3">
        <v>12712.02</v>
      </c>
      <c r="U933" s="3">
        <v>11216.076</v>
      </c>
      <c r="V933" s="3">
        <v>13310.7285</v>
      </c>
      <c r="W933" s="3">
        <v>11376.365999999998</v>
      </c>
      <c r="X933" s="3">
        <v>-5921.406</v>
      </c>
      <c r="Y933" s="3">
        <v>10020.637499999997</v>
      </c>
      <c r="Z933" s="3">
        <v>128386.42949999998</v>
      </c>
      <c r="AA933" s="11"/>
    </row>
    <row r="934" spans="11:27" ht="11.25">
      <c r="K934" s="20" t="s">
        <v>1287</v>
      </c>
      <c r="L934" s="25" t="s">
        <v>1288</v>
      </c>
      <c r="M934" s="25"/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11"/>
    </row>
    <row r="935" spans="11:27" ht="11.25">
      <c r="K935" s="20" t="s">
        <v>1289</v>
      </c>
      <c r="L935" s="25" t="s">
        <v>1290</v>
      </c>
      <c r="M935" s="25"/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11"/>
    </row>
    <row r="936" spans="11:27" ht="11.25">
      <c r="K936" s="20" t="s">
        <v>1291</v>
      </c>
      <c r="L936" s="25" t="s">
        <v>1292</v>
      </c>
      <c r="M936" s="25"/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11"/>
    </row>
    <row r="937" spans="11:27" ht="11.25">
      <c r="K937" s="20" t="s">
        <v>1293</v>
      </c>
      <c r="L937" s="25" t="s">
        <v>1179</v>
      </c>
      <c r="M937" s="25"/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11"/>
    </row>
    <row r="938" spans="11:27" ht="11.25">
      <c r="K938" s="20" t="s">
        <v>1294</v>
      </c>
      <c r="L938" s="25" t="s">
        <v>1295</v>
      </c>
      <c r="M938" s="25"/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11"/>
    </row>
    <row r="939" spans="11:27" ht="11.25">
      <c r="K939" s="20" t="s">
        <v>1296</v>
      </c>
      <c r="L939" s="25" t="s">
        <v>1297</v>
      </c>
      <c r="M939" s="25"/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11"/>
    </row>
    <row r="940" spans="11:27" ht="11.25">
      <c r="K940" s="20" t="s">
        <v>1298</v>
      </c>
      <c r="L940" s="25" t="s">
        <v>1299</v>
      </c>
      <c r="M940" s="25"/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11"/>
    </row>
    <row r="941" spans="11:27" ht="11.25">
      <c r="K941" s="20" t="s">
        <v>1300</v>
      </c>
      <c r="L941" s="25" t="s">
        <v>1301</v>
      </c>
      <c r="M941" s="25"/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11"/>
    </row>
    <row r="942" spans="11:27" ht="11.25">
      <c r="K942" s="20" t="s">
        <v>1302</v>
      </c>
      <c r="L942" s="25" t="s">
        <v>1303</v>
      </c>
      <c r="M942" s="25"/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11"/>
    </row>
    <row r="943" spans="11:27" ht="11.25">
      <c r="K943" s="20" t="s">
        <v>1304</v>
      </c>
      <c r="L943" s="25" t="s">
        <v>1180</v>
      </c>
      <c r="M943" s="25"/>
      <c r="N943" s="3">
        <v>23273.153000000002</v>
      </c>
      <c r="O943" s="3">
        <v>18389.376</v>
      </c>
      <c r="P943" s="3">
        <v>19459.7334</v>
      </c>
      <c r="Q943" s="3">
        <v>22018.369400000003</v>
      </c>
      <c r="R943" s="3">
        <v>17941.579</v>
      </c>
      <c r="S943" s="3">
        <v>17929.0806</v>
      </c>
      <c r="T943" s="3">
        <v>22411.1748</v>
      </c>
      <c r="U943" s="3">
        <v>17928.982000000004</v>
      </c>
      <c r="V943" s="3">
        <v>17929.0194</v>
      </c>
      <c r="W943" s="3">
        <v>22515.735</v>
      </c>
      <c r="X943" s="3">
        <v>18015.0122</v>
      </c>
      <c r="Y943" s="3">
        <v>19301.8374</v>
      </c>
      <c r="Z943" s="3">
        <v>237113.05219999995</v>
      </c>
      <c r="AA943" s="11"/>
    </row>
    <row r="944" spans="11:27" ht="11.25">
      <c r="K944" s="20" t="s">
        <v>1305</v>
      </c>
      <c r="L944" s="25" t="s">
        <v>1306</v>
      </c>
      <c r="M944" s="25"/>
      <c r="N944" s="3">
        <v>34909.7295</v>
      </c>
      <c r="O944" s="3">
        <v>27584.064000000002</v>
      </c>
      <c r="P944" s="3">
        <v>29189.600100000003</v>
      </c>
      <c r="Q944" s="3">
        <v>33027.5541</v>
      </c>
      <c r="R944" s="3">
        <v>26912.3685</v>
      </c>
      <c r="S944" s="3">
        <v>26893.620899999998</v>
      </c>
      <c r="T944" s="3">
        <v>33616.762200000005</v>
      </c>
      <c r="U944" s="3">
        <v>26893.473</v>
      </c>
      <c r="V944" s="3">
        <v>26893.529100000003</v>
      </c>
      <c r="W944" s="3">
        <v>33773.6025</v>
      </c>
      <c r="X944" s="3">
        <v>27022.5183</v>
      </c>
      <c r="Y944" s="3">
        <v>28952.756100000002</v>
      </c>
      <c r="Z944" s="3">
        <v>355669.5783</v>
      </c>
      <c r="AA944" s="11"/>
    </row>
    <row r="945" spans="11:27" ht="11.25">
      <c r="K945" s="20" t="s">
        <v>1307</v>
      </c>
      <c r="L945" s="25" t="s">
        <v>1308</v>
      </c>
      <c r="M945" s="25"/>
      <c r="N945" s="3">
        <v>10267.5675</v>
      </c>
      <c r="O945" s="3">
        <v>8112.96</v>
      </c>
      <c r="P945" s="3">
        <v>8585.1765</v>
      </c>
      <c r="Q945" s="3">
        <v>9713.9865</v>
      </c>
      <c r="R945" s="3">
        <v>7915.402499999999</v>
      </c>
      <c r="S945" s="3">
        <v>7909.888499999999</v>
      </c>
      <c r="T945" s="3">
        <v>9887.283</v>
      </c>
      <c r="U945" s="3">
        <v>7909.845</v>
      </c>
      <c r="V945" s="3">
        <v>7909.8615</v>
      </c>
      <c r="W945" s="3">
        <v>9933.4125</v>
      </c>
      <c r="X945" s="3">
        <v>7947.7995</v>
      </c>
      <c r="Y945" s="3">
        <v>8515.5165</v>
      </c>
      <c r="Z945" s="3">
        <v>104608.69949999999</v>
      </c>
      <c r="AA945" s="11"/>
    </row>
    <row r="946" spans="11:27" ht="11.25">
      <c r="K946" s="20" t="s">
        <v>1309</v>
      </c>
      <c r="L946" s="25" t="s">
        <v>1310</v>
      </c>
      <c r="M946" s="25"/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11"/>
    </row>
    <row r="947" spans="11:27" ht="11.25">
      <c r="K947" s="20" t="s">
        <v>1311</v>
      </c>
      <c r="L947" s="25" t="s">
        <v>1312</v>
      </c>
      <c r="M947" s="25"/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11"/>
    </row>
    <row r="948" spans="11:27" ht="11.25">
      <c r="K948" s="20" t="s">
        <v>1313</v>
      </c>
      <c r="L948" s="25" t="s">
        <v>1314</v>
      </c>
      <c r="M948" s="25"/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11"/>
    </row>
    <row r="949" spans="11:27" ht="11.25">
      <c r="K949" s="20" t="s">
        <v>1315</v>
      </c>
      <c r="L949" s="25" t="s">
        <v>1181</v>
      </c>
      <c r="M949" s="25"/>
      <c r="N949" s="3">
        <v>17012.563000000002</v>
      </c>
      <c r="O949" s="3">
        <v>9300.9482</v>
      </c>
      <c r="P949" s="3">
        <v>9403.0332</v>
      </c>
      <c r="Q949" s="3">
        <v>12690.071600000001</v>
      </c>
      <c r="R949" s="3">
        <v>7839.118200000001</v>
      </c>
      <c r="S949" s="3">
        <v>7480.044200000001</v>
      </c>
      <c r="T949" s="3">
        <v>12949.909800000001</v>
      </c>
      <c r="U949" s="3">
        <v>12061.3538</v>
      </c>
      <c r="V949" s="3">
        <v>12802.5504</v>
      </c>
      <c r="W949" s="3">
        <v>10476.8994</v>
      </c>
      <c r="X949" s="3">
        <v>14793.3116</v>
      </c>
      <c r="Y949" s="3">
        <v>10792.2664</v>
      </c>
      <c r="Z949" s="3">
        <v>137602.0698</v>
      </c>
      <c r="AA949" s="11"/>
    </row>
    <row r="950" spans="11:27" ht="11.25">
      <c r="K950" s="20" t="s">
        <v>1316</v>
      </c>
      <c r="L950" s="25" t="s">
        <v>1317</v>
      </c>
      <c r="M950" s="25"/>
      <c r="N950" s="3">
        <v>25518.8445</v>
      </c>
      <c r="O950" s="3">
        <v>13951.4223</v>
      </c>
      <c r="P950" s="3">
        <v>14104.5498</v>
      </c>
      <c r="Q950" s="3">
        <v>19035.1074</v>
      </c>
      <c r="R950" s="3">
        <v>11758.6773</v>
      </c>
      <c r="S950" s="3">
        <v>11220.0663</v>
      </c>
      <c r="T950" s="3">
        <v>19424.864700000002</v>
      </c>
      <c r="U950" s="3">
        <v>18092.0307</v>
      </c>
      <c r="V950" s="3">
        <v>19203.8256</v>
      </c>
      <c r="W950" s="3">
        <v>15715.3491</v>
      </c>
      <c r="X950" s="3">
        <v>22189.967399999998</v>
      </c>
      <c r="Y950" s="3">
        <v>16188.3996</v>
      </c>
      <c r="Z950" s="3">
        <v>206403.1047</v>
      </c>
      <c r="AA950" s="11"/>
    </row>
    <row r="951" spans="11:27" ht="11.25">
      <c r="K951" s="20" t="s">
        <v>1318</v>
      </c>
      <c r="L951" s="25" t="s">
        <v>1319</v>
      </c>
      <c r="M951" s="25"/>
      <c r="N951" s="3">
        <v>7505.5425</v>
      </c>
      <c r="O951" s="3">
        <v>4103.3595</v>
      </c>
      <c r="P951" s="3">
        <v>4148.397</v>
      </c>
      <c r="Q951" s="3">
        <v>5598.561</v>
      </c>
      <c r="R951" s="3">
        <v>3458.4345</v>
      </c>
      <c r="S951" s="3">
        <v>3300.0195</v>
      </c>
      <c r="T951" s="3">
        <v>5713.1955</v>
      </c>
      <c r="U951" s="3">
        <v>5321.1855</v>
      </c>
      <c r="V951" s="3">
        <v>5648.183999999999</v>
      </c>
      <c r="W951" s="3">
        <v>4622.1615</v>
      </c>
      <c r="X951" s="3">
        <v>6526.460999999999</v>
      </c>
      <c r="Y951" s="3">
        <v>4761.294</v>
      </c>
      <c r="Z951" s="3">
        <v>60706.7955</v>
      </c>
      <c r="AA951" s="11"/>
    </row>
    <row r="952" spans="11:27" ht="11.25">
      <c r="K952" s="20" t="s">
        <v>1320</v>
      </c>
      <c r="L952" s="25" t="s">
        <v>1321</v>
      </c>
      <c r="M952" s="25"/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11"/>
    </row>
    <row r="953" spans="11:27" ht="11.25">
      <c r="K953" s="20" t="s">
        <v>1322</v>
      </c>
      <c r="L953" s="25" t="s">
        <v>1323</v>
      </c>
      <c r="M953" s="25"/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11"/>
    </row>
    <row r="954" spans="11:27" ht="11.25">
      <c r="K954" s="20" t="s">
        <v>1324</v>
      </c>
      <c r="L954" s="25" t="s">
        <v>1325</v>
      </c>
      <c r="M954" s="25"/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11"/>
    </row>
    <row r="955" spans="11:27" ht="11.25">
      <c r="K955" s="20" t="s">
        <v>1326</v>
      </c>
      <c r="L955" s="25" t="s">
        <v>1182</v>
      </c>
      <c r="M955" s="25"/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11"/>
    </row>
    <row r="956" spans="11:27" ht="11.25">
      <c r="K956" s="20" t="s">
        <v>1327</v>
      </c>
      <c r="L956" s="25" t="s">
        <v>1328</v>
      </c>
      <c r="M956" s="25"/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11"/>
    </row>
    <row r="957" spans="11:27" ht="11.25">
      <c r="K957" s="20" t="s">
        <v>1329</v>
      </c>
      <c r="L957" s="25" t="s">
        <v>1330</v>
      </c>
      <c r="M957" s="25"/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11"/>
    </row>
    <row r="958" spans="11:27" ht="11.25">
      <c r="K958" s="20" t="s">
        <v>874</v>
      </c>
      <c r="L958" s="25" t="s">
        <v>875</v>
      </c>
      <c r="M958" s="25"/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11"/>
    </row>
    <row r="959" spans="11:27" ht="11.25">
      <c r="K959" s="20" t="s">
        <v>876</v>
      </c>
      <c r="L959" s="25" t="s">
        <v>877</v>
      </c>
      <c r="M959" s="25"/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11"/>
    </row>
    <row r="960" spans="11:27" ht="11.25">
      <c r="K960" s="20" t="s">
        <v>878</v>
      </c>
      <c r="L960" s="25" t="s">
        <v>879</v>
      </c>
      <c r="M960" s="25"/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11"/>
    </row>
    <row r="961" spans="11:27" ht="11.25">
      <c r="K961" s="20" t="s">
        <v>880</v>
      </c>
      <c r="L961" s="25" t="s">
        <v>1183</v>
      </c>
      <c r="M961" s="25"/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11"/>
    </row>
    <row r="962" spans="11:27" ht="11.25">
      <c r="K962" s="20" t="s">
        <v>881</v>
      </c>
      <c r="L962" s="25" t="s">
        <v>882</v>
      </c>
      <c r="M962" s="25"/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11"/>
    </row>
    <row r="963" spans="11:27" ht="11.25">
      <c r="K963" s="20" t="s">
        <v>883</v>
      </c>
      <c r="L963" s="25" t="s">
        <v>884</v>
      </c>
      <c r="M963" s="25"/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11"/>
    </row>
    <row r="964" spans="11:27" ht="11.25">
      <c r="K964" s="20" t="s">
        <v>885</v>
      </c>
      <c r="L964" s="25" t="s">
        <v>886</v>
      </c>
      <c r="M964" s="25"/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11"/>
    </row>
    <row r="965" spans="11:27" ht="11.25">
      <c r="K965" s="20" t="s">
        <v>887</v>
      </c>
      <c r="L965" s="25" t="s">
        <v>888</v>
      </c>
      <c r="M965" s="25"/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11"/>
    </row>
    <row r="966" spans="11:27" ht="11.25">
      <c r="K966" s="20" t="s">
        <v>889</v>
      </c>
      <c r="L966" s="25" t="s">
        <v>890</v>
      </c>
      <c r="M966" s="25"/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11"/>
    </row>
    <row r="967" spans="11:27" ht="11.25">
      <c r="K967" s="20" t="s">
        <v>891</v>
      </c>
      <c r="L967" s="25" t="s">
        <v>1184</v>
      </c>
      <c r="M967" s="25"/>
      <c r="N967" s="3">
        <v>19625.4664</v>
      </c>
      <c r="O967" s="3">
        <v>19499.561</v>
      </c>
      <c r="P967" s="3">
        <v>20800.9756</v>
      </c>
      <c r="Q967" s="3">
        <v>22506.738600000004</v>
      </c>
      <c r="R967" s="3">
        <v>18836.085</v>
      </c>
      <c r="S967" s="3">
        <v>21864.7812</v>
      </c>
      <c r="T967" s="3">
        <v>19722.3052</v>
      </c>
      <c r="U967" s="3">
        <v>19278.326400000005</v>
      </c>
      <c r="V967" s="3">
        <v>20072.389600000002</v>
      </c>
      <c r="W967" s="3">
        <v>17617.0864</v>
      </c>
      <c r="X967" s="3">
        <v>19269.775400000002</v>
      </c>
      <c r="Y967" s="3">
        <v>20407.3474</v>
      </c>
      <c r="Z967" s="3">
        <v>239500.83820000003</v>
      </c>
      <c r="AA967" s="11"/>
    </row>
    <row r="968" spans="11:27" ht="11.25">
      <c r="K968" s="20" t="s">
        <v>892</v>
      </c>
      <c r="L968" s="25" t="s">
        <v>893</v>
      </c>
      <c r="M968" s="25"/>
      <c r="N968" s="3">
        <v>29438.1996</v>
      </c>
      <c r="O968" s="3">
        <v>29249.341500000002</v>
      </c>
      <c r="P968" s="3">
        <v>31201.4634</v>
      </c>
      <c r="Q968" s="3">
        <v>33760.1079</v>
      </c>
      <c r="R968" s="3">
        <v>28254.127499999995</v>
      </c>
      <c r="S968" s="3">
        <v>32797.171800000004</v>
      </c>
      <c r="T968" s="3">
        <v>29583.457799999996</v>
      </c>
      <c r="U968" s="3">
        <v>28917.489600000004</v>
      </c>
      <c r="V968" s="3">
        <v>30108.584400000003</v>
      </c>
      <c r="W968" s="3">
        <v>26425.6296</v>
      </c>
      <c r="X968" s="3">
        <v>28904.663099999998</v>
      </c>
      <c r="Y968" s="3">
        <v>30611.021099999998</v>
      </c>
      <c r="Z968" s="3">
        <v>359251.25730000006</v>
      </c>
      <c r="AA968" s="11"/>
    </row>
    <row r="969" spans="11:27" ht="11.25">
      <c r="K969" s="20" t="s">
        <v>894</v>
      </c>
      <c r="L969" s="25" t="s">
        <v>895</v>
      </c>
      <c r="M969" s="25"/>
      <c r="N969" s="3">
        <v>8658.294</v>
      </c>
      <c r="O969" s="3">
        <v>8602.7475</v>
      </c>
      <c r="P969" s="3">
        <v>9176.901</v>
      </c>
      <c r="Q969" s="3">
        <v>9929.443500000001</v>
      </c>
      <c r="R969" s="3">
        <v>8310.037499999999</v>
      </c>
      <c r="S969" s="3">
        <v>9646.226999999999</v>
      </c>
      <c r="T969" s="3">
        <v>8701.016999999998</v>
      </c>
      <c r="U969" s="3">
        <v>8505.144</v>
      </c>
      <c r="V969" s="3">
        <v>8855.466</v>
      </c>
      <c r="W969" s="3">
        <v>7772.244</v>
      </c>
      <c r="X969" s="3">
        <v>8501.3715</v>
      </c>
      <c r="Y969" s="3">
        <v>9003.241499999998</v>
      </c>
      <c r="Z969" s="3">
        <v>105662.1345</v>
      </c>
      <c r="AA969" s="11"/>
    </row>
    <row r="970" spans="11:27" ht="11.25">
      <c r="K970" s="20" t="s">
        <v>896</v>
      </c>
      <c r="L970" s="25" t="s">
        <v>897</v>
      </c>
      <c r="M970" s="25"/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11"/>
    </row>
    <row r="971" spans="11:27" ht="11.25">
      <c r="K971" s="20" t="s">
        <v>898</v>
      </c>
      <c r="L971" s="25" t="s">
        <v>899</v>
      </c>
      <c r="M971" s="25"/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11"/>
    </row>
    <row r="972" spans="11:27" ht="11.25">
      <c r="K972" s="20" t="s">
        <v>900</v>
      </c>
      <c r="L972" s="25" t="s">
        <v>901</v>
      </c>
      <c r="M972" s="25"/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11"/>
    </row>
    <row r="973" spans="11:27" ht="11.25">
      <c r="K973" s="20" t="s">
        <v>902</v>
      </c>
      <c r="L973" s="25" t="s">
        <v>1185</v>
      </c>
      <c r="M973" s="25"/>
      <c r="N973" s="3">
        <v>-222.07440000000005</v>
      </c>
      <c r="O973" s="3">
        <v>433.74140000000006</v>
      </c>
      <c r="P973" s="3">
        <v>144.90800000000002</v>
      </c>
      <c r="Q973" s="3">
        <v>702.9568</v>
      </c>
      <c r="R973" s="3">
        <v>1343.833</v>
      </c>
      <c r="S973" s="3">
        <v>71.10420000000006</v>
      </c>
      <c r="T973" s="3">
        <v>290.05060000000003</v>
      </c>
      <c r="U973" s="3">
        <v>56.79700000000001</v>
      </c>
      <c r="V973" s="3">
        <v>113.0296</v>
      </c>
      <c r="W973" s="3">
        <v>163.183</v>
      </c>
      <c r="X973" s="3">
        <v>-2.8287999999999784</v>
      </c>
      <c r="Y973" s="3">
        <v>1207.102</v>
      </c>
      <c r="Z973" s="3">
        <v>4301.8024000000005</v>
      </c>
      <c r="AA973" s="11"/>
    </row>
    <row r="974" spans="11:27" ht="11.25">
      <c r="K974" s="20" t="s">
        <v>903</v>
      </c>
      <c r="L974" s="25" t="s">
        <v>904</v>
      </c>
      <c r="M974" s="25"/>
      <c r="N974" s="3">
        <v>-333.11160000000007</v>
      </c>
      <c r="O974" s="3">
        <v>650.6121</v>
      </c>
      <c r="P974" s="3">
        <v>217.362</v>
      </c>
      <c r="Q974" s="3">
        <v>1054.4352000000001</v>
      </c>
      <c r="R974" s="3">
        <v>2015.7495000000001</v>
      </c>
      <c r="S974" s="3">
        <v>106.65630000000009</v>
      </c>
      <c r="T974" s="3">
        <v>435.07590000000005</v>
      </c>
      <c r="U974" s="3">
        <v>85.19550000000001</v>
      </c>
      <c r="V974" s="3">
        <v>169.5444</v>
      </c>
      <c r="W974" s="3">
        <v>244.77449999999996</v>
      </c>
      <c r="X974" s="3">
        <v>-4.243199999999968</v>
      </c>
      <c r="Y974" s="3">
        <v>1810.653</v>
      </c>
      <c r="Z974" s="3">
        <v>6452.7036</v>
      </c>
      <c r="AA974" s="11"/>
    </row>
    <row r="975" spans="11:27" ht="11.25">
      <c r="K975" s="20" t="s">
        <v>905</v>
      </c>
      <c r="L975" s="25" t="s">
        <v>906</v>
      </c>
      <c r="M975" s="25"/>
      <c r="N975" s="3">
        <v>-97.974</v>
      </c>
      <c r="O975" s="3">
        <v>191.3565</v>
      </c>
      <c r="P975" s="3">
        <v>63.93</v>
      </c>
      <c r="Q975" s="3">
        <v>310.128</v>
      </c>
      <c r="R975" s="3">
        <v>592.8675</v>
      </c>
      <c r="S975" s="3">
        <v>31.369500000000023</v>
      </c>
      <c r="T975" s="3">
        <v>127.9635</v>
      </c>
      <c r="U975" s="3">
        <v>25.0575</v>
      </c>
      <c r="V975" s="3">
        <v>49.866</v>
      </c>
      <c r="W975" s="3">
        <v>71.9925</v>
      </c>
      <c r="X975" s="3">
        <v>-1.2479999999999905</v>
      </c>
      <c r="Y975" s="3">
        <v>532.545</v>
      </c>
      <c r="Z975" s="3">
        <v>1897.8539999999998</v>
      </c>
      <c r="AA975" s="11"/>
    </row>
    <row r="976" spans="11:27" ht="11.25">
      <c r="K976" s="20" t="s">
        <v>907</v>
      </c>
      <c r="L976" s="25" t="s">
        <v>908</v>
      </c>
      <c r="M976" s="25"/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11"/>
    </row>
    <row r="977" spans="11:27" ht="11.25">
      <c r="K977" s="20" t="s">
        <v>909</v>
      </c>
      <c r="L977" s="25" t="s">
        <v>910</v>
      </c>
      <c r="M977" s="25"/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11"/>
    </row>
    <row r="978" spans="11:27" ht="11.25">
      <c r="K978" s="20" t="s">
        <v>911</v>
      </c>
      <c r="L978" s="25" t="s">
        <v>912</v>
      </c>
      <c r="M978" s="25"/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11"/>
    </row>
    <row r="979" spans="11:27" ht="11.25">
      <c r="K979" s="20" t="s">
        <v>913</v>
      </c>
      <c r="L979" s="25" t="s">
        <v>1186</v>
      </c>
      <c r="M979" s="25"/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11"/>
    </row>
    <row r="980" spans="11:27" ht="11.25">
      <c r="K980" s="20" t="s">
        <v>914</v>
      </c>
      <c r="L980" s="25" t="s">
        <v>915</v>
      </c>
      <c r="M980" s="25"/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11"/>
    </row>
    <row r="981" spans="11:27" ht="11.25">
      <c r="K981" s="20" t="s">
        <v>916</v>
      </c>
      <c r="L981" s="25" t="s">
        <v>917</v>
      </c>
      <c r="M981" s="25"/>
      <c r="N981" s="3">
        <v>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11"/>
    </row>
    <row r="982" spans="11:27" ht="11.25">
      <c r="K982" s="20" t="s">
        <v>918</v>
      </c>
      <c r="L982" s="25" t="s">
        <v>919</v>
      </c>
      <c r="M982" s="25"/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11"/>
    </row>
    <row r="983" spans="11:27" ht="11.25">
      <c r="K983" s="20" t="s">
        <v>920</v>
      </c>
      <c r="L983" s="25" t="s">
        <v>921</v>
      </c>
      <c r="M983" s="25"/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11"/>
    </row>
    <row r="984" spans="11:27" ht="11.25">
      <c r="K984" s="20" t="s">
        <v>922</v>
      </c>
      <c r="L984" s="25" t="s">
        <v>923</v>
      </c>
      <c r="M984" s="25"/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11"/>
    </row>
    <row r="985" spans="11:27" ht="11.25">
      <c r="K985" s="20" t="s">
        <v>924</v>
      </c>
      <c r="L985" s="25" t="s">
        <v>1187</v>
      </c>
      <c r="M985" s="25"/>
      <c r="N985" s="3">
        <v>10631.29</v>
      </c>
      <c r="O985" s="3">
        <v>12260.4238</v>
      </c>
      <c r="P985" s="3">
        <v>18833.626800000002</v>
      </c>
      <c r="Q985" s="3">
        <v>7565.370599999999</v>
      </c>
      <c r="R985" s="3">
        <v>10674.803200000002</v>
      </c>
      <c r="S985" s="3">
        <v>18637.144200000002</v>
      </c>
      <c r="T985" s="3">
        <v>21006.866</v>
      </c>
      <c r="U985" s="3">
        <v>13441.889800000004</v>
      </c>
      <c r="V985" s="3">
        <v>12288.446599999997</v>
      </c>
      <c r="W985" s="3">
        <v>21265.429200000002</v>
      </c>
      <c r="X985" s="3">
        <v>13241.7828</v>
      </c>
      <c r="Y985" s="3">
        <v>11562.441200000001</v>
      </c>
      <c r="Z985" s="3">
        <v>171409.51420000003</v>
      </c>
      <c r="AA985" s="11"/>
    </row>
    <row r="986" spans="11:27" ht="11.25">
      <c r="K986" s="20" t="s">
        <v>925</v>
      </c>
      <c r="L986" s="25" t="s">
        <v>926</v>
      </c>
      <c r="M986" s="25"/>
      <c r="N986" s="3">
        <v>15946.935000000001</v>
      </c>
      <c r="O986" s="3">
        <v>18390.6357</v>
      </c>
      <c r="P986" s="3">
        <v>28250.4402</v>
      </c>
      <c r="Q986" s="3">
        <v>11348.055899999998</v>
      </c>
      <c r="R986" s="3">
        <v>16012.204800000001</v>
      </c>
      <c r="S986" s="3">
        <v>27955.716300000004</v>
      </c>
      <c r="T986" s="3">
        <v>31510.299000000003</v>
      </c>
      <c r="U986" s="3">
        <v>20162.834700000003</v>
      </c>
      <c r="V986" s="3">
        <v>18432.669899999997</v>
      </c>
      <c r="W986" s="3">
        <v>31898.143799999998</v>
      </c>
      <c r="X986" s="3">
        <v>19862.674199999998</v>
      </c>
      <c r="Y986" s="3">
        <v>17343.6618</v>
      </c>
      <c r="Z986" s="3">
        <v>257114.27130000002</v>
      </c>
      <c r="AA986" s="11"/>
    </row>
    <row r="987" spans="11:27" ht="11.25">
      <c r="K987" s="20" t="s">
        <v>927</v>
      </c>
      <c r="L987" s="25" t="s">
        <v>928</v>
      </c>
      <c r="M987" s="25"/>
      <c r="N987" s="3">
        <v>4690.275000000001</v>
      </c>
      <c r="O987" s="3">
        <v>5409.010499999999</v>
      </c>
      <c r="P987" s="3">
        <v>8308.953</v>
      </c>
      <c r="Q987" s="3">
        <v>3337.663499999999</v>
      </c>
      <c r="R987" s="3">
        <v>4709.472000000001</v>
      </c>
      <c r="S987" s="3">
        <v>8222.2695</v>
      </c>
      <c r="T987" s="3">
        <v>9267.735</v>
      </c>
      <c r="U987" s="3">
        <v>5930.245500000001</v>
      </c>
      <c r="V987" s="3">
        <v>5421.373499999999</v>
      </c>
      <c r="W987" s="3">
        <v>9381.806999999999</v>
      </c>
      <c r="X987" s="3">
        <v>5841.963</v>
      </c>
      <c r="Y987" s="3">
        <v>5101.077</v>
      </c>
      <c r="Z987" s="3">
        <v>75621.8445</v>
      </c>
      <c r="AA987" s="11"/>
    </row>
    <row r="988" spans="11:27" ht="11.25">
      <c r="K988" s="20" t="s">
        <v>929</v>
      </c>
      <c r="L988" s="25" t="s">
        <v>930</v>
      </c>
      <c r="M988" s="25"/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11"/>
    </row>
    <row r="989" spans="11:27" ht="11.25">
      <c r="K989" s="20" t="s">
        <v>931</v>
      </c>
      <c r="L989" s="25" t="s">
        <v>932</v>
      </c>
      <c r="M989" s="25"/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11"/>
    </row>
    <row r="990" spans="11:27" ht="11.25">
      <c r="K990" s="20" t="s">
        <v>933</v>
      </c>
      <c r="L990" s="25" t="s">
        <v>934</v>
      </c>
      <c r="M990" s="25"/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11"/>
    </row>
    <row r="991" spans="11:27" s="30" customFormat="1" ht="11.25">
      <c r="K991" s="31"/>
      <c r="L991" s="35" t="s">
        <v>1371</v>
      </c>
      <c r="M991" s="35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"/>
      <c r="AA991" s="33"/>
    </row>
    <row r="992" spans="11:27" s="30" customFormat="1" ht="11.25">
      <c r="K992" s="31" t="s">
        <v>935</v>
      </c>
      <c r="L992" s="36" t="s">
        <v>1188</v>
      </c>
      <c r="M992" s="36"/>
      <c r="N992" s="32">
        <v>4022.19363</v>
      </c>
      <c r="O992" s="32">
        <v>5494.277880000001</v>
      </c>
      <c r="P992" s="32">
        <v>6779.49636</v>
      </c>
      <c r="Q992" s="32">
        <v>-243.32763000000136</v>
      </c>
      <c r="R992" s="32">
        <v>3665.38263</v>
      </c>
      <c r="S992" s="32">
        <v>2172.173639999998</v>
      </c>
      <c r="T992" s="32">
        <v>5118.747270000001</v>
      </c>
      <c r="U992" s="32">
        <v>5118.747270000001</v>
      </c>
      <c r="V992" s="32">
        <v>4945.49601</v>
      </c>
      <c r="W992" s="32">
        <v>5045.24748</v>
      </c>
      <c r="X992" s="32">
        <v>5118.744540000001</v>
      </c>
      <c r="Y992" s="32">
        <v>4255.30287</v>
      </c>
      <c r="Z992" s="3">
        <v>51492.481949999994</v>
      </c>
      <c r="AA992" s="33"/>
    </row>
    <row r="993" spans="11:27" s="30" customFormat="1" ht="11.25">
      <c r="K993" s="31" t="s">
        <v>936</v>
      </c>
      <c r="L993" s="36" t="s">
        <v>937</v>
      </c>
      <c r="M993" s="36"/>
      <c r="N993" s="32">
        <v>4405.259690000001</v>
      </c>
      <c r="O993" s="32">
        <v>6017.542440000001</v>
      </c>
      <c r="P993" s="32">
        <v>7425.162680000001</v>
      </c>
      <c r="Q993" s="32">
        <v>-266.50169000000153</v>
      </c>
      <c r="R993" s="32">
        <v>4014.4666900000007</v>
      </c>
      <c r="S993" s="32">
        <v>2379.0473199999983</v>
      </c>
      <c r="T993" s="32">
        <v>5606.247010000001</v>
      </c>
      <c r="U993" s="32">
        <v>5606.247010000001</v>
      </c>
      <c r="V993" s="32">
        <v>5416.49563</v>
      </c>
      <c r="W993" s="32">
        <v>5525.747240000001</v>
      </c>
      <c r="X993" s="32">
        <v>5606.244020000001</v>
      </c>
      <c r="Y993" s="32">
        <v>4660.569810000001</v>
      </c>
      <c r="Z993" s="3">
        <v>56396.52785</v>
      </c>
      <c r="AA993" s="33"/>
    </row>
    <row r="994" spans="11:27" s="30" customFormat="1" ht="11.25">
      <c r="K994" s="31" t="s">
        <v>938</v>
      </c>
      <c r="L994" s="36" t="s">
        <v>939</v>
      </c>
      <c r="M994" s="36"/>
      <c r="N994" s="32">
        <v>1149.1981799999999</v>
      </c>
      <c r="O994" s="32">
        <v>1569.79368</v>
      </c>
      <c r="P994" s="32">
        <v>1936.99896</v>
      </c>
      <c r="Q994" s="32">
        <v>-69.52218000000039</v>
      </c>
      <c r="R994" s="32">
        <v>1047.25218</v>
      </c>
      <c r="S994" s="32">
        <v>620.6210399999994</v>
      </c>
      <c r="T994" s="32">
        <v>1462.4992200000002</v>
      </c>
      <c r="U994" s="32">
        <v>1462.4992200000002</v>
      </c>
      <c r="V994" s="32">
        <v>1412.99886</v>
      </c>
      <c r="W994" s="32">
        <v>1441.4992799999998</v>
      </c>
      <c r="X994" s="32">
        <v>1462.49844</v>
      </c>
      <c r="Y994" s="32">
        <v>1215.80082</v>
      </c>
      <c r="Z994" s="3">
        <v>14712.137699999997</v>
      </c>
      <c r="AA994" s="33"/>
    </row>
    <row r="995" spans="11:27" s="30" customFormat="1" ht="11.25">
      <c r="K995" s="31" t="s">
        <v>940</v>
      </c>
      <c r="L995" s="36" t="s">
        <v>941</v>
      </c>
      <c r="M995" s="36"/>
      <c r="N995" s="32">
        <v>5156.6585</v>
      </c>
      <c r="O995" s="32">
        <v>7043.946</v>
      </c>
      <c r="P995" s="32">
        <v>8691.661999999998</v>
      </c>
      <c r="Q995" s="32">
        <v>-311.9585000000017</v>
      </c>
      <c r="R995" s="32">
        <v>4699.2085</v>
      </c>
      <c r="S995" s="32">
        <v>2784.8379999999975</v>
      </c>
      <c r="T995" s="32">
        <v>6562.4965</v>
      </c>
      <c r="U995" s="32">
        <v>6562.4965</v>
      </c>
      <c r="V995" s="32">
        <v>6340.379499999999</v>
      </c>
      <c r="W995" s="32">
        <v>6468.265999999999</v>
      </c>
      <c r="X995" s="32">
        <v>6562.4929999999995</v>
      </c>
      <c r="Y995" s="32">
        <v>5455.5165</v>
      </c>
      <c r="Z995" s="3">
        <v>66016.0025</v>
      </c>
      <c r="AA995" s="33"/>
    </row>
    <row r="996" spans="11:27" s="30" customFormat="1" ht="11.25">
      <c r="K996" s="31" t="s">
        <v>942</v>
      </c>
      <c r="L996" s="36" t="s">
        <v>943</v>
      </c>
      <c r="M996" s="36"/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0</v>
      </c>
      <c r="Z996" s="3">
        <v>0</v>
      </c>
      <c r="AA996" s="33"/>
    </row>
    <row r="997" spans="11:27" s="30" customFormat="1" ht="11.25">
      <c r="K997" s="31" t="s">
        <v>944</v>
      </c>
      <c r="L997" s="36" t="s">
        <v>945</v>
      </c>
      <c r="M997" s="36"/>
      <c r="N997" s="32">
        <v>0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2">
        <v>0</v>
      </c>
      <c r="Y997" s="32">
        <v>0</v>
      </c>
      <c r="Z997" s="3">
        <v>0</v>
      </c>
      <c r="AA997" s="33"/>
    </row>
    <row r="998" spans="11:27" s="30" customFormat="1" ht="11.25">
      <c r="K998" s="31" t="s">
        <v>946</v>
      </c>
      <c r="L998" s="36" t="s">
        <v>947</v>
      </c>
      <c r="M998" s="36"/>
      <c r="N998" s="32">
        <v>1031.3317</v>
      </c>
      <c r="O998" s="32">
        <v>1408.7892000000002</v>
      </c>
      <c r="P998" s="32">
        <v>1738.3323999999998</v>
      </c>
      <c r="Q998" s="32">
        <v>-62.39170000000035</v>
      </c>
      <c r="R998" s="32">
        <v>939.8417</v>
      </c>
      <c r="S998" s="32">
        <v>556.9675999999995</v>
      </c>
      <c r="T998" s="32">
        <v>1312.4993000000002</v>
      </c>
      <c r="U998" s="32">
        <v>1312.4993000000002</v>
      </c>
      <c r="V998" s="32">
        <v>1268.0758999999998</v>
      </c>
      <c r="W998" s="32">
        <v>1293.6531999999997</v>
      </c>
      <c r="X998" s="32">
        <v>1312.4986</v>
      </c>
      <c r="Y998" s="32">
        <v>1091.1033</v>
      </c>
      <c r="Z998" s="3">
        <v>13203.200499999997</v>
      </c>
      <c r="AA998" s="33"/>
    </row>
    <row r="999" spans="11:27" s="30" customFormat="1" ht="11.25">
      <c r="K999" s="31" t="s">
        <v>948</v>
      </c>
      <c r="L999" s="36" t="s">
        <v>949</v>
      </c>
      <c r="M999" s="36"/>
      <c r="N999" s="32">
        <v>2733.029005</v>
      </c>
      <c r="O999" s="32">
        <v>3733.29138</v>
      </c>
      <c r="P999" s="32">
        <v>4606.580859999999</v>
      </c>
      <c r="Q999" s="32">
        <v>-165.33800500000092</v>
      </c>
      <c r="R999" s="32">
        <v>2490.580505</v>
      </c>
      <c r="S999" s="32">
        <v>1475.9641399999987</v>
      </c>
      <c r="T999" s="32">
        <v>3478.1231450000005</v>
      </c>
      <c r="U999" s="32">
        <v>3478.1231450000005</v>
      </c>
      <c r="V999" s="32">
        <v>3360.4011349999996</v>
      </c>
      <c r="W999" s="32">
        <v>3428.1809799999996</v>
      </c>
      <c r="X999" s="32">
        <v>3478.12129</v>
      </c>
      <c r="Y999" s="32">
        <v>2891.423745</v>
      </c>
      <c r="Z999" s="3">
        <v>34988.481325</v>
      </c>
      <c r="AA999" s="33"/>
    </row>
    <row r="1000" spans="11:27" s="30" customFormat="1" ht="11.25">
      <c r="K1000" s="31" t="s">
        <v>950</v>
      </c>
      <c r="L1000" s="36" t="s">
        <v>951</v>
      </c>
      <c r="M1000" s="36"/>
      <c r="N1000" s="32">
        <v>1237.5980399999999</v>
      </c>
      <c r="O1000" s="32">
        <v>1690.54704</v>
      </c>
      <c r="P1000" s="32">
        <v>2085.9988799999996</v>
      </c>
      <c r="Q1000" s="32">
        <v>-74.87004000000042</v>
      </c>
      <c r="R1000" s="32">
        <v>1127.8100399999998</v>
      </c>
      <c r="S1000" s="32">
        <v>668.3611199999993</v>
      </c>
      <c r="T1000" s="32">
        <v>1574.99916</v>
      </c>
      <c r="U1000" s="32">
        <v>1574.99916</v>
      </c>
      <c r="V1000" s="32">
        <v>1521.6910799999998</v>
      </c>
      <c r="W1000" s="32">
        <v>1552.3838399999997</v>
      </c>
      <c r="X1000" s="32">
        <v>1574.99832</v>
      </c>
      <c r="Y1000" s="32">
        <v>1309.32396</v>
      </c>
      <c r="Z1000" s="3">
        <v>15843.840599999998</v>
      </c>
      <c r="AA1000" s="33"/>
    </row>
    <row r="1001" spans="11:27" s="30" customFormat="1" ht="11.25">
      <c r="K1001" s="31" t="s">
        <v>952</v>
      </c>
      <c r="L1001" s="36" t="s">
        <v>953</v>
      </c>
      <c r="M1001" s="36"/>
      <c r="N1001" s="32">
        <v>154.69975499999998</v>
      </c>
      <c r="O1001" s="32">
        <v>211.31838</v>
      </c>
      <c r="P1001" s="32">
        <v>260.74985999999996</v>
      </c>
      <c r="Q1001" s="32">
        <v>-9.358755000000052</v>
      </c>
      <c r="R1001" s="32">
        <v>140.97625499999998</v>
      </c>
      <c r="S1001" s="32">
        <v>83.54513999999992</v>
      </c>
      <c r="T1001" s="32">
        <v>196.874895</v>
      </c>
      <c r="U1001" s="32">
        <v>196.874895</v>
      </c>
      <c r="V1001" s="32">
        <v>190.21138499999998</v>
      </c>
      <c r="W1001" s="32">
        <v>194.04797999999997</v>
      </c>
      <c r="X1001" s="32">
        <v>196.87479</v>
      </c>
      <c r="Y1001" s="32">
        <v>163.665495</v>
      </c>
      <c r="Z1001" s="3">
        <v>1980.4800749999997</v>
      </c>
      <c r="AA1001" s="33"/>
    </row>
    <row r="1002" spans="11:27" s="30" customFormat="1" ht="11.25">
      <c r="K1002" s="31" t="s">
        <v>954</v>
      </c>
      <c r="L1002" s="36" t="s">
        <v>1178</v>
      </c>
      <c r="M1002" s="36"/>
      <c r="N1002" s="32">
        <v>1371.54654</v>
      </c>
      <c r="O1002" s="32">
        <v>1519.29141</v>
      </c>
      <c r="P1002" s="32">
        <v>1693.9295100000002</v>
      </c>
      <c r="Q1002" s="32">
        <v>1578.1802400000001</v>
      </c>
      <c r="R1002" s="32">
        <v>1401.93144</v>
      </c>
      <c r="S1002" s="32">
        <v>-2223.82251</v>
      </c>
      <c r="T1002" s="32">
        <v>1695.9033</v>
      </c>
      <c r="U1002" s="32">
        <v>2687.51847</v>
      </c>
      <c r="V1002" s="32">
        <v>1877.74041</v>
      </c>
      <c r="W1002" s="32">
        <v>2196.1348500000004</v>
      </c>
      <c r="X1002" s="32">
        <v>2028.61659</v>
      </c>
      <c r="Y1002" s="32">
        <v>1765.9960500000002</v>
      </c>
      <c r="Z1002" s="3">
        <v>17592.9663</v>
      </c>
      <c r="AA1002" s="33"/>
    </row>
    <row r="1003" spans="11:27" s="30" customFormat="1" ht="11.25">
      <c r="K1003" s="31" t="s">
        <v>955</v>
      </c>
      <c r="L1003" s="36" t="s">
        <v>1284</v>
      </c>
      <c r="M1003" s="36"/>
      <c r="N1003" s="32">
        <v>1502.17002</v>
      </c>
      <c r="O1003" s="32">
        <v>1663.9858300000003</v>
      </c>
      <c r="P1003" s="32">
        <v>1855.2561300000002</v>
      </c>
      <c r="Q1003" s="32">
        <v>1728.4831200000003</v>
      </c>
      <c r="R1003" s="32">
        <v>1535.44872</v>
      </c>
      <c r="S1003" s="32">
        <v>-2435.61513</v>
      </c>
      <c r="T1003" s="32">
        <v>1857.4179000000001</v>
      </c>
      <c r="U1003" s="32">
        <v>2943.4726100000003</v>
      </c>
      <c r="V1003" s="32">
        <v>2056.5728300000005</v>
      </c>
      <c r="W1003" s="32">
        <v>2405.2905500000006</v>
      </c>
      <c r="X1003" s="32">
        <v>2221.8181700000005</v>
      </c>
      <c r="Y1003" s="32">
        <v>1934.1861500000005</v>
      </c>
      <c r="Z1003" s="3">
        <v>19268.486900000004</v>
      </c>
      <c r="AA1003" s="33"/>
    </row>
    <row r="1004" spans="11:27" s="30" customFormat="1" ht="11.25">
      <c r="K1004" s="31" t="s">
        <v>956</v>
      </c>
      <c r="L1004" s="36" t="s">
        <v>1286</v>
      </c>
      <c r="M1004" s="36"/>
      <c r="N1004" s="32">
        <v>391.87044</v>
      </c>
      <c r="O1004" s="32">
        <v>434.08326</v>
      </c>
      <c r="P1004" s="32">
        <v>483.97986</v>
      </c>
      <c r="Q1004" s="32">
        <v>450.90864</v>
      </c>
      <c r="R1004" s="32">
        <v>400.55183999999997</v>
      </c>
      <c r="S1004" s="32">
        <v>-635.3778599999999</v>
      </c>
      <c r="T1004" s="32">
        <v>484.5438</v>
      </c>
      <c r="U1004" s="32">
        <v>767.8624199999999</v>
      </c>
      <c r="V1004" s="32">
        <v>536.49726</v>
      </c>
      <c r="W1004" s="32">
        <v>627.4671000000001</v>
      </c>
      <c r="X1004" s="32">
        <v>579.60474</v>
      </c>
      <c r="Y1004" s="32">
        <v>504.57030000000003</v>
      </c>
      <c r="Z1004" s="3">
        <v>5026.5618</v>
      </c>
      <c r="AA1004" s="33"/>
    </row>
    <row r="1005" spans="11:27" s="30" customFormat="1" ht="11.25">
      <c r="K1005" s="31" t="s">
        <v>957</v>
      </c>
      <c r="L1005" s="36" t="s">
        <v>1288</v>
      </c>
      <c r="M1005" s="36"/>
      <c r="N1005" s="32">
        <v>1758.3929999999998</v>
      </c>
      <c r="O1005" s="32">
        <v>1947.8094999999998</v>
      </c>
      <c r="P1005" s="32">
        <v>2171.7045</v>
      </c>
      <c r="Q1005" s="32">
        <v>2023.308</v>
      </c>
      <c r="R1005" s="32">
        <v>1797.3479999999997</v>
      </c>
      <c r="S1005" s="32">
        <v>-2851.0544999999993</v>
      </c>
      <c r="T1005" s="32">
        <v>2174.235</v>
      </c>
      <c r="U1005" s="32">
        <v>3445.5364999999997</v>
      </c>
      <c r="V1005" s="32">
        <v>2407.3595</v>
      </c>
      <c r="W1005" s="32">
        <v>2815.5575</v>
      </c>
      <c r="X1005" s="32">
        <v>2600.7904999999996</v>
      </c>
      <c r="Y1005" s="32">
        <v>2264.0975</v>
      </c>
      <c r="Z1005" s="3">
        <v>22555.085</v>
      </c>
      <c r="AA1005" s="33"/>
    </row>
    <row r="1006" spans="11:27" s="30" customFormat="1" ht="11.25">
      <c r="K1006" s="31" t="s">
        <v>958</v>
      </c>
      <c r="L1006" s="36" t="s">
        <v>1290</v>
      </c>
      <c r="M1006" s="36"/>
      <c r="N1006" s="32">
        <v>0</v>
      </c>
      <c r="O1006" s="32">
        <v>0</v>
      </c>
      <c r="P1006" s="32">
        <v>0</v>
      </c>
      <c r="Q1006" s="32">
        <v>0</v>
      </c>
      <c r="R1006" s="32">
        <v>0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2">
        <v>0</v>
      </c>
      <c r="Y1006" s="32">
        <v>0</v>
      </c>
      <c r="Z1006" s="3">
        <v>0</v>
      </c>
      <c r="AA1006" s="33"/>
    </row>
    <row r="1007" spans="11:27" s="30" customFormat="1" ht="11.25">
      <c r="K1007" s="31" t="s">
        <v>959</v>
      </c>
      <c r="L1007" s="36" t="s">
        <v>1292</v>
      </c>
      <c r="M1007" s="36"/>
      <c r="N1007" s="32">
        <v>0</v>
      </c>
      <c r="O1007" s="32">
        <v>0</v>
      </c>
      <c r="P1007" s="32">
        <v>0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">
        <v>0</v>
      </c>
      <c r="AA1007" s="33"/>
    </row>
    <row r="1008" spans="11:27" s="30" customFormat="1" ht="11.25">
      <c r="K1008" s="31" t="s">
        <v>960</v>
      </c>
      <c r="L1008" s="36" t="s">
        <v>961</v>
      </c>
      <c r="M1008" s="36"/>
      <c r="N1008" s="32">
        <v>351.67859999999996</v>
      </c>
      <c r="O1008" s="32">
        <v>389.5619</v>
      </c>
      <c r="P1008" s="32">
        <v>434.3409</v>
      </c>
      <c r="Q1008" s="32">
        <v>404.6616</v>
      </c>
      <c r="R1008" s="32">
        <v>359.46959999999996</v>
      </c>
      <c r="S1008" s="32">
        <v>-570.2108999999999</v>
      </c>
      <c r="T1008" s="32">
        <v>434.847</v>
      </c>
      <c r="U1008" s="32">
        <v>689.1073</v>
      </c>
      <c r="V1008" s="32">
        <v>481.4719</v>
      </c>
      <c r="W1008" s="32">
        <v>563.1115</v>
      </c>
      <c r="X1008" s="32">
        <v>520.1581</v>
      </c>
      <c r="Y1008" s="32">
        <v>452.8195</v>
      </c>
      <c r="Z1008" s="3">
        <v>4511.017</v>
      </c>
      <c r="AA1008" s="33"/>
    </row>
    <row r="1009" spans="11:27" s="30" customFormat="1" ht="11.25">
      <c r="K1009" s="31" t="s">
        <v>962</v>
      </c>
      <c r="L1009" s="36" t="s">
        <v>963</v>
      </c>
      <c r="M1009" s="36"/>
      <c r="N1009" s="32">
        <v>931.9482899999999</v>
      </c>
      <c r="O1009" s="32">
        <v>1032.339035</v>
      </c>
      <c r="P1009" s="32">
        <v>1151.003385</v>
      </c>
      <c r="Q1009" s="32">
        <v>1072.3532400000001</v>
      </c>
      <c r="R1009" s="32">
        <v>952.5944399999998</v>
      </c>
      <c r="S1009" s="32">
        <v>-1511.0588849999997</v>
      </c>
      <c r="T1009" s="32">
        <v>1152.3445499999998</v>
      </c>
      <c r="U1009" s="32">
        <v>1826.134345</v>
      </c>
      <c r="V1009" s="32">
        <v>1275.900535</v>
      </c>
      <c r="W1009" s="32">
        <v>1492.245475</v>
      </c>
      <c r="X1009" s="32">
        <v>1378.4189649999998</v>
      </c>
      <c r="Y1009" s="32">
        <v>1199.971675</v>
      </c>
      <c r="Z1009" s="3">
        <v>11954.195050000002</v>
      </c>
      <c r="AA1009" s="33"/>
    </row>
    <row r="1010" spans="11:27" s="30" customFormat="1" ht="11.25">
      <c r="K1010" s="31" t="s">
        <v>964</v>
      </c>
      <c r="L1010" s="36" t="s">
        <v>965</v>
      </c>
      <c r="M1010" s="36"/>
      <c r="N1010" s="32">
        <v>422.01431999999994</v>
      </c>
      <c r="O1010" s="32">
        <v>467.47427999999996</v>
      </c>
      <c r="P1010" s="32">
        <v>521.20908</v>
      </c>
      <c r="Q1010" s="32">
        <v>485.59391999999997</v>
      </c>
      <c r="R1010" s="32">
        <v>431.36351999999994</v>
      </c>
      <c r="S1010" s="32">
        <v>-684.2530799999998</v>
      </c>
      <c r="T1010" s="32">
        <v>521.8163999999999</v>
      </c>
      <c r="U1010" s="32">
        <v>826.9287599999999</v>
      </c>
      <c r="V1010" s="32">
        <v>577.7662799999999</v>
      </c>
      <c r="W1010" s="32">
        <v>675.7338</v>
      </c>
      <c r="X1010" s="32">
        <v>624.1897199999999</v>
      </c>
      <c r="Y1010" s="32">
        <v>543.3833999999999</v>
      </c>
      <c r="Z1010" s="3">
        <v>5413.220399999999</v>
      </c>
      <c r="AA1010" s="33"/>
    </row>
    <row r="1011" spans="11:27" s="30" customFormat="1" ht="11.25">
      <c r="K1011" s="31" t="s">
        <v>966</v>
      </c>
      <c r="L1011" s="36" t="s">
        <v>967</v>
      </c>
      <c r="M1011" s="36"/>
      <c r="N1011" s="32">
        <v>52.75178999999999</v>
      </c>
      <c r="O1011" s="32">
        <v>58.434284999999996</v>
      </c>
      <c r="P1011" s="32">
        <v>65.151135</v>
      </c>
      <c r="Q1011" s="32">
        <v>60.699239999999996</v>
      </c>
      <c r="R1011" s="32">
        <v>53.92043999999999</v>
      </c>
      <c r="S1011" s="32">
        <v>-85.53163499999998</v>
      </c>
      <c r="T1011" s="32">
        <v>65.22704999999999</v>
      </c>
      <c r="U1011" s="32">
        <v>103.36609499999999</v>
      </c>
      <c r="V1011" s="32">
        <v>72.22078499999999</v>
      </c>
      <c r="W1011" s="32">
        <v>84.466725</v>
      </c>
      <c r="X1011" s="32">
        <v>78.02371499999998</v>
      </c>
      <c r="Y1011" s="32">
        <v>67.92292499999999</v>
      </c>
      <c r="Z1011" s="3">
        <v>676.6525499999999</v>
      </c>
      <c r="AA1011" s="33"/>
    </row>
    <row r="1012" spans="11:27" s="30" customFormat="1" ht="11.25">
      <c r="K1012" s="31" t="s">
        <v>968</v>
      </c>
      <c r="L1012" s="36" t="s">
        <v>1189</v>
      </c>
      <c r="M1012" s="36"/>
      <c r="N1012" s="32">
        <v>182.00091</v>
      </c>
      <c r="O1012" s="32">
        <v>-101.91909</v>
      </c>
      <c r="P1012" s="32">
        <v>-90.99909</v>
      </c>
      <c r="Q1012" s="32">
        <v>1767.2163600000001</v>
      </c>
      <c r="R1012" s="32">
        <v>200.20182000000003</v>
      </c>
      <c r="S1012" s="32">
        <v>200.20182000000003</v>
      </c>
      <c r="T1012" s="32">
        <v>200.20182000000003</v>
      </c>
      <c r="U1012" s="32">
        <v>200.20182000000003</v>
      </c>
      <c r="V1012" s="32">
        <v>200.20182000000003</v>
      </c>
      <c r="W1012" s="32">
        <v>882.7018200000001</v>
      </c>
      <c r="X1012" s="32">
        <v>200.20181999999957</v>
      </c>
      <c r="Y1012" s="32">
        <v>1149.77226</v>
      </c>
      <c r="Z1012" s="3">
        <v>4989.984090000001</v>
      </c>
      <c r="AA1012" s="33"/>
    </row>
    <row r="1013" spans="11:27" s="30" customFormat="1" ht="11.25">
      <c r="K1013" s="31" t="s">
        <v>969</v>
      </c>
      <c r="L1013" s="36" t="s">
        <v>970</v>
      </c>
      <c r="M1013" s="36"/>
      <c r="N1013" s="32">
        <v>199.33433000000002</v>
      </c>
      <c r="O1013" s="32">
        <v>-111.62567000000001</v>
      </c>
      <c r="P1013" s="32">
        <v>-99.66567</v>
      </c>
      <c r="Q1013" s="32">
        <v>1935.5226800000003</v>
      </c>
      <c r="R1013" s="32">
        <v>219.26866000000004</v>
      </c>
      <c r="S1013" s="32">
        <v>219.26866000000004</v>
      </c>
      <c r="T1013" s="32">
        <v>219.26866000000004</v>
      </c>
      <c r="U1013" s="32">
        <v>219.26866000000004</v>
      </c>
      <c r="V1013" s="32">
        <v>219.26866000000004</v>
      </c>
      <c r="W1013" s="32">
        <v>966.7686600000002</v>
      </c>
      <c r="X1013" s="32">
        <v>219.26865999999953</v>
      </c>
      <c r="Y1013" s="32">
        <v>1259.27438</v>
      </c>
      <c r="Z1013" s="3">
        <v>5465.220670000001</v>
      </c>
      <c r="AA1013" s="33"/>
    </row>
    <row r="1014" spans="11:27" s="30" customFormat="1" ht="11.25">
      <c r="K1014" s="31" t="s">
        <v>971</v>
      </c>
      <c r="L1014" s="36" t="s">
        <v>972</v>
      </c>
      <c r="M1014" s="36"/>
      <c r="N1014" s="32">
        <v>52.00026</v>
      </c>
      <c r="O1014" s="32">
        <v>-29.11974</v>
      </c>
      <c r="P1014" s="32">
        <v>-25.99974</v>
      </c>
      <c r="Q1014" s="32">
        <v>504.91895999999997</v>
      </c>
      <c r="R1014" s="32">
        <v>57.200520000000004</v>
      </c>
      <c r="S1014" s="32">
        <v>57.200520000000004</v>
      </c>
      <c r="T1014" s="32">
        <v>57.200520000000004</v>
      </c>
      <c r="U1014" s="32">
        <v>57.200520000000004</v>
      </c>
      <c r="V1014" s="32">
        <v>57.200520000000004</v>
      </c>
      <c r="W1014" s="32">
        <v>252.20052</v>
      </c>
      <c r="X1014" s="32">
        <v>57.20051999999987</v>
      </c>
      <c r="Y1014" s="32">
        <v>328.50636</v>
      </c>
      <c r="Z1014" s="3">
        <v>1425.7097399999998</v>
      </c>
      <c r="AA1014" s="33"/>
    </row>
    <row r="1015" spans="11:27" s="30" customFormat="1" ht="11.25">
      <c r="K1015" s="31" t="s">
        <v>973</v>
      </c>
      <c r="L1015" s="36" t="s">
        <v>974</v>
      </c>
      <c r="M1015" s="36"/>
      <c r="N1015" s="32">
        <v>233.33449999999996</v>
      </c>
      <c r="O1015" s="32">
        <v>-130.66549999999998</v>
      </c>
      <c r="P1015" s="32">
        <v>-116.66549999999998</v>
      </c>
      <c r="Q1015" s="32">
        <v>2265.662</v>
      </c>
      <c r="R1015" s="32">
        <v>256.669</v>
      </c>
      <c r="S1015" s="32">
        <v>256.669</v>
      </c>
      <c r="T1015" s="32">
        <v>256.669</v>
      </c>
      <c r="U1015" s="32">
        <v>256.669</v>
      </c>
      <c r="V1015" s="32">
        <v>256.669</v>
      </c>
      <c r="W1015" s="32">
        <v>1131.6689999999999</v>
      </c>
      <c r="X1015" s="32">
        <v>256.6689999999994</v>
      </c>
      <c r="Y1015" s="32">
        <v>1474.0669999999998</v>
      </c>
      <c r="Z1015" s="3">
        <v>6397.415499999998</v>
      </c>
      <c r="AA1015" s="33"/>
    </row>
    <row r="1016" spans="11:27" s="30" customFormat="1" ht="11.25">
      <c r="K1016" s="31" t="s">
        <v>975</v>
      </c>
      <c r="L1016" s="36" t="s">
        <v>976</v>
      </c>
      <c r="M1016" s="36"/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">
        <v>0</v>
      </c>
      <c r="AA1016" s="33"/>
    </row>
    <row r="1017" spans="11:27" s="30" customFormat="1" ht="11.25">
      <c r="K1017" s="31" t="s">
        <v>977</v>
      </c>
      <c r="L1017" s="36" t="s">
        <v>978</v>
      </c>
      <c r="M1017" s="36"/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">
        <v>0</v>
      </c>
      <c r="AA1017" s="33"/>
    </row>
    <row r="1018" spans="11:27" s="30" customFormat="1" ht="11.25">
      <c r="K1018" s="31" t="s">
        <v>979</v>
      </c>
      <c r="L1018" s="36" t="s">
        <v>980</v>
      </c>
      <c r="M1018" s="36"/>
      <c r="N1018" s="32">
        <v>46.6669</v>
      </c>
      <c r="O1018" s="32">
        <v>-26.1331</v>
      </c>
      <c r="P1018" s="32">
        <v>-23.333099999999998</v>
      </c>
      <c r="Q1018" s="32">
        <v>453.13239999999996</v>
      </c>
      <c r="R1018" s="32">
        <v>51.3338</v>
      </c>
      <c r="S1018" s="32">
        <v>51.3338</v>
      </c>
      <c r="T1018" s="32">
        <v>51.3338</v>
      </c>
      <c r="U1018" s="32">
        <v>51.3338</v>
      </c>
      <c r="V1018" s="32">
        <v>51.3338</v>
      </c>
      <c r="W1018" s="32">
        <v>226.3338</v>
      </c>
      <c r="X1018" s="32">
        <v>51.33379999999988</v>
      </c>
      <c r="Y1018" s="32">
        <v>294.81339999999994</v>
      </c>
      <c r="Z1018" s="3">
        <v>1279.4830999999997</v>
      </c>
      <c r="AA1018" s="33"/>
    </row>
    <row r="1019" spans="11:27" s="30" customFormat="1" ht="11.25">
      <c r="K1019" s="31" t="s">
        <v>981</v>
      </c>
      <c r="L1019" s="36" t="s">
        <v>982</v>
      </c>
      <c r="M1019" s="36"/>
      <c r="N1019" s="32">
        <v>123.66728499999999</v>
      </c>
      <c r="O1019" s="32">
        <v>-69.252715</v>
      </c>
      <c r="P1019" s="32">
        <v>-61.83271499999999</v>
      </c>
      <c r="Q1019" s="32">
        <v>1200.80086</v>
      </c>
      <c r="R1019" s="32">
        <v>136.03457</v>
      </c>
      <c r="S1019" s="32">
        <v>136.03457</v>
      </c>
      <c r="T1019" s="32">
        <v>136.03457</v>
      </c>
      <c r="U1019" s="32">
        <v>136.03457</v>
      </c>
      <c r="V1019" s="32">
        <v>136.03457</v>
      </c>
      <c r="W1019" s="32">
        <v>599.7845699999999</v>
      </c>
      <c r="X1019" s="32">
        <v>136.0345699999997</v>
      </c>
      <c r="Y1019" s="32">
        <v>781.25551</v>
      </c>
      <c r="Z1019" s="3">
        <v>3390.6302149999997</v>
      </c>
      <c r="AA1019" s="33"/>
    </row>
    <row r="1020" spans="11:27" s="30" customFormat="1" ht="11.25">
      <c r="K1020" s="31" t="s">
        <v>983</v>
      </c>
      <c r="L1020" s="36" t="s">
        <v>984</v>
      </c>
      <c r="M1020" s="36"/>
      <c r="N1020" s="32">
        <v>56.00027999999999</v>
      </c>
      <c r="O1020" s="32">
        <v>-31.359719999999996</v>
      </c>
      <c r="P1020" s="32">
        <v>-27.999719999999993</v>
      </c>
      <c r="Q1020" s="32">
        <v>543.75888</v>
      </c>
      <c r="R1020" s="32">
        <v>61.600559999999994</v>
      </c>
      <c r="S1020" s="32">
        <v>61.600559999999994</v>
      </c>
      <c r="T1020" s="32">
        <v>61.600559999999994</v>
      </c>
      <c r="U1020" s="32">
        <v>61.600559999999994</v>
      </c>
      <c r="V1020" s="32">
        <v>61.600559999999994</v>
      </c>
      <c r="W1020" s="32">
        <v>271.60056</v>
      </c>
      <c r="X1020" s="32">
        <v>61.60055999999986</v>
      </c>
      <c r="Y1020" s="32">
        <v>353.7760799999999</v>
      </c>
      <c r="Z1020" s="3">
        <v>1535.3797199999997</v>
      </c>
      <c r="AA1020" s="33"/>
    </row>
    <row r="1021" spans="11:27" s="30" customFormat="1" ht="11.25">
      <c r="K1021" s="31" t="s">
        <v>985</v>
      </c>
      <c r="L1021" s="36" t="s">
        <v>986</v>
      </c>
      <c r="M1021" s="36"/>
      <c r="N1021" s="32">
        <v>7.000034999999999</v>
      </c>
      <c r="O1021" s="32">
        <v>-3.9199649999999995</v>
      </c>
      <c r="P1021" s="32">
        <v>-3.499964999999999</v>
      </c>
      <c r="Q1021" s="32">
        <v>67.96986</v>
      </c>
      <c r="R1021" s="32">
        <v>7.700069999999999</v>
      </c>
      <c r="S1021" s="32">
        <v>7.700069999999999</v>
      </c>
      <c r="T1021" s="32">
        <v>7.700069999999999</v>
      </c>
      <c r="U1021" s="32">
        <v>7.700069999999999</v>
      </c>
      <c r="V1021" s="32">
        <v>7.700069999999999</v>
      </c>
      <c r="W1021" s="32">
        <v>33.95007</v>
      </c>
      <c r="X1021" s="32">
        <v>7.700069999999982</v>
      </c>
      <c r="Y1021" s="32">
        <v>44.22200999999999</v>
      </c>
      <c r="Z1021" s="3">
        <v>191.92246499999996</v>
      </c>
      <c r="AA1021" s="33"/>
    </row>
    <row r="1022" spans="11:27" s="30" customFormat="1" ht="11.25">
      <c r="K1022" s="31" t="s">
        <v>987</v>
      </c>
      <c r="L1022" s="36" t="s">
        <v>1180</v>
      </c>
      <c r="M1022" s="36"/>
      <c r="N1022" s="32">
        <v>0</v>
      </c>
      <c r="O1022" s="32">
        <v>0</v>
      </c>
      <c r="P1022" s="32">
        <v>0</v>
      </c>
      <c r="Q1022" s="32">
        <v>0</v>
      </c>
      <c r="R1022" s="32">
        <v>0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2">
        <v>0</v>
      </c>
      <c r="Y1022" s="32">
        <v>0</v>
      </c>
      <c r="Z1022" s="3">
        <v>0</v>
      </c>
      <c r="AA1022" s="33"/>
    </row>
    <row r="1023" spans="11:27" s="30" customFormat="1" ht="11.25">
      <c r="K1023" s="31" t="s">
        <v>988</v>
      </c>
      <c r="L1023" s="36" t="s">
        <v>1306</v>
      </c>
      <c r="M1023" s="36"/>
      <c r="N1023" s="32">
        <v>0</v>
      </c>
      <c r="O1023" s="32">
        <v>0</v>
      </c>
      <c r="P1023" s="32">
        <v>0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2">
        <v>0</v>
      </c>
      <c r="Y1023" s="32">
        <v>0</v>
      </c>
      <c r="Z1023" s="3">
        <v>0</v>
      </c>
      <c r="AA1023" s="33"/>
    </row>
    <row r="1024" spans="11:27" s="30" customFormat="1" ht="11.25">
      <c r="K1024" s="31" t="s">
        <v>989</v>
      </c>
      <c r="L1024" s="36" t="s">
        <v>1308</v>
      </c>
      <c r="M1024" s="36"/>
      <c r="N1024" s="32">
        <v>0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3">
        <v>0</v>
      </c>
      <c r="AA1024" s="33"/>
    </row>
    <row r="1025" spans="11:27" s="30" customFormat="1" ht="11.25">
      <c r="K1025" s="31" t="s">
        <v>990</v>
      </c>
      <c r="L1025" s="36" t="s">
        <v>1310</v>
      </c>
      <c r="M1025" s="36"/>
      <c r="N1025" s="32">
        <v>0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2">
        <v>0</v>
      </c>
      <c r="Y1025" s="32">
        <v>0</v>
      </c>
      <c r="Z1025" s="3">
        <v>0</v>
      </c>
      <c r="AA1025" s="33"/>
    </row>
    <row r="1026" spans="11:27" s="30" customFormat="1" ht="11.25">
      <c r="K1026" s="31" t="s">
        <v>991</v>
      </c>
      <c r="L1026" s="36" t="s">
        <v>1312</v>
      </c>
      <c r="M1026" s="36"/>
      <c r="N1026" s="32">
        <v>0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3">
        <v>0</v>
      </c>
      <c r="AA1026" s="33"/>
    </row>
    <row r="1027" spans="11:27" s="30" customFormat="1" ht="11.25">
      <c r="K1027" s="31" t="s">
        <v>992</v>
      </c>
      <c r="L1027" s="36" t="s">
        <v>1314</v>
      </c>
      <c r="M1027" s="36"/>
      <c r="N1027" s="32">
        <v>0</v>
      </c>
      <c r="O1027" s="32">
        <v>0</v>
      </c>
      <c r="P1027" s="32">
        <v>0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0</v>
      </c>
      <c r="X1027" s="32">
        <v>0</v>
      </c>
      <c r="Y1027" s="32">
        <v>0</v>
      </c>
      <c r="Z1027" s="3">
        <v>0</v>
      </c>
      <c r="AA1027" s="33"/>
    </row>
    <row r="1028" spans="11:27" s="30" customFormat="1" ht="11.25">
      <c r="K1028" s="31" t="s">
        <v>993</v>
      </c>
      <c r="L1028" s="36" t="s">
        <v>994</v>
      </c>
      <c r="M1028" s="36"/>
      <c r="N1028" s="32">
        <v>0</v>
      </c>
      <c r="O1028" s="32">
        <v>0</v>
      </c>
      <c r="P1028" s="32">
        <v>0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2">
        <v>0</v>
      </c>
      <c r="Y1028" s="32">
        <v>0</v>
      </c>
      <c r="Z1028" s="3">
        <v>0</v>
      </c>
      <c r="AA1028" s="33"/>
    </row>
    <row r="1029" spans="11:27" s="30" customFormat="1" ht="11.25">
      <c r="K1029" s="31" t="s">
        <v>995</v>
      </c>
      <c r="L1029" s="36" t="s">
        <v>996</v>
      </c>
      <c r="M1029" s="36"/>
      <c r="N1029" s="32">
        <v>0</v>
      </c>
      <c r="O1029" s="32">
        <v>0</v>
      </c>
      <c r="P1029" s="32">
        <v>0</v>
      </c>
      <c r="Q1029" s="32">
        <v>0</v>
      </c>
      <c r="R1029" s="32">
        <v>0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">
        <v>0</v>
      </c>
      <c r="AA1029" s="33"/>
    </row>
    <row r="1030" spans="11:27" s="30" customFormat="1" ht="11.25">
      <c r="K1030" s="31" t="s">
        <v>997</v>
      </c>
      <c r="L1030" s="36" t="s">
        <v>998</v>
      </c>
      <c r="M1030" s="36"/>
      <c r="N1030" s="32">
        <v>0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">
        <v>0</v>
      </c>
      <c r="AA1030" s="33"/>
    </row>
    <row r="1031" spans="11:27" s="30" customFormat="1" ht="11.25">
      <c r="K1031" s="31" t="s">
        <v>999</v>
      </c>
      <c r="L1031" s="36" t="s">
        <v>1000</v>
      </c>
      <c r="M1031" s="36"/>
      <c r="N1031" s="32">
        <v>0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3">
        <v>0</v>
      </c>
      <c r="AA1031" s="33"/>
    </row>
    <row r="1032" spans="11:27" s="30" customFormat="1" ht="11.25">
      <c r="K1032" s="31" t="s">
        <v>1001</v>
      </c>
      <c r="L1032" s="36" t="s">
        <v>1190</v>
      </c>
      <c r="M1032" s="36"/>
      <c r="N1032" s="32">
        <v>0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0</v>
      </c>
      <c r="Y1032" s="32">
        <v>0</v>
      </c>
      <c r="Z1032" s="3">
        <v>0</v>
      </c>
      <c r="AA1032" s="33"/>
    </row>
    <row r="1033" spans="11:27" s="30" customFormat="1" ht="11.25">
      <c r="K1033" s="31" t="s">
        <v>1002</v>
      </c>
      <c r="L1033" s="36" t="s">
        <v>1003</v>
      </c>
      <c r="M1033" s="36"/>
      <c r="N1033" s="32">
        <v>0</v>
      </c>
      <c r="O1033" s="32">
        <v>0</v>
      </c>
      <c r="P1033" s="32">
        <v>0</v>
      </c>
      <c r="Q1033" s="32">
        <v>0</v>
      </c>
      <c r="R1033" s="32">
        <v>0</v>
      </c>
      <c r="S1033" s="32">
        <v>0</v>
      </c>
      <c r="T1033" s="32">
        <v>0</v>
      </c>
      <c r="U1033" s="32">
        <v>0</v>
      </c>
      <c r="V1033" s="32">
        <v>0</v>
      </c>
      <c r="W1033" s="32">
        <v>0</v>
      </c>
      <c r="X1033" s="32">
        <v>0</v>
      </c>
      <c r="Y1033" s="32">
        <v>0</v>
      </c>
      <c r="Z1033" s="3">
        <v>0</v>
      </c>
      <c r="AA1033" s="33"/>
    </row>
    <row r="1034" spans="11:27" s="30" customFormat="1" ht="11.25">
      <c r="K1034" s="31" t="s">
        <v>1004</v>
      </c>
      <c r="L1034" s="36" t="s">
        <v>1005</v>
      </c>
      <c r="M1034" s="36"/>
      <c r="N1034" s="32">
        <v>0</v>
      </c>
      <c r="O1034" s="32">
        <v>0</v>
      </c>
      <c r="P1034" s="32">
        <v>0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2">
        <v>0</v>
      </c>
      <c r="Y1034" s="32">
        <v>0</v>
      </c>
      <c r="Z1034" s="3">
        <v>0</v>
      </c>
      <c r="AA1034" s="33"/>
    </row>
    <row r="1035" spans="11:27" s="30" customFormat="1" ht="11.25">
      <c r="K1035" s="31" t="s">
        <v>1006</v>
      </c>
      <c r="L1035" s="36" t="s">
        <v>1007</v>
      </c>
      <c r="M1035" s="36"/>
      <c r="N1035" s="32">
        <v>0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2">
        <v>0</v>
      </c>
      <c r="Y1035" s="32">
        <v>0</v>
      </c>
      <c r="Z1035" s="3">
        <v>0</v>
      </c>
      <c r="AA1035" s="33"/>
    </row>
    <row r="1036" spans="11:27" s="30" customFormat="1" ht="11.25">
      <c r="K1036" s="31" t="s">
        <v>1008</v>
      </c>
      <c r="L1036" s="36" t="s">
        <v>1009</v>
      </c>
      <c r="M1036" s="36"/>
      <c r="N1036" s="32">
        <v>0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2">
        <v>0</v>
      </c>
      <c r="Y1036" s="32">
        <v>0</v>
      </c>
      <c r="Z1036" s="3">
        <v>0</v>
      </c>
      <c r="AA1036" s="33"/>
    </row>
    <row r="1037" spans="11:27" s="30" customFormat="1" ht="11.25">
      <c r="K1037" s="31" t="s">
        <v>1010</v>
      </c>
      <c r="L1037" s="36" t="s">
        <v>1011</v>
      </c>
      <c r="M1037" s="36"/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2">
        <v>0</v>
      </c>
      <c r="Y1037" s="32">
        <v>0</v>
      </c>
      <c r="Z1037" s="3">
        <v>0</v>
      </c>
      <c r="AA1037" s="33"/>
    </row>
    <row r="1038" spans="11:27" s="30" customFormat="1" ht="11.25">
      <c r="K1038" s="31" t="s">
        <v>1012</v>
      </c>
      <c r="L1038" s="36" t="s">
        <v>1013</v>
      </c>
      <c r="M1038" s="36"/>
      <c r="N1038" s="32">
        <v>0</v>
      </c>
      <c r="O1038" s="32">
        <v>0</v>
      </c>
      <c r="P1038" s="32">
        <v>0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2">
        <v>0</v>
      </c>
      <c r="Y1038" s="32">
        <v>0</v>
      </c>
      <c r="Z1038" s="3">
        <v>0</v>
      </c>
      <c r="AA1038" s="33"/>
    </row>
    <row r="1039" spans="11:27" s="30" customFormat="1" ht="11.25">
      <c r="K1039" s="31" t="s">
        <v>1014</v>
      </c>
      <c r="L1039" s="36" t="s">
        <v>1015</v>
      </c>
      <c r="M1039" s="36"/>
      <c r="N1039" s="32">
        <v>0</v>
      </c>
      <c r="O1039" s="32">
        <v>0</v>
      </c>
      <c r="P1039" s="32">
        <v>0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2">
        <v>0</v>
      </c>
      <c r="Y1039" s="32">
        <v>0</v>
      </c>
      <c r="Z1039" s="3">
        <v>0</v>
      </c>
      <c r="AA1039" s="33"/>
    </row>
    <row r="1040" spans="11:27" s="30" customFormat="1" ht="11.25">
      <c r="K1040" s="31" t="s">
        <v>1016</v>
      </c>
      <c r="L1040" s="36" t="s">
        <v>1017</v>
      </c>
      <c r="M1040" s="36"/>
      <c r="N1040" s="32">
        <v>0</v>
      </c>
      <c r="O1040" s="32">
        <v>0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2">
        <v>0</v>
      </c>
      <c r="Y1040" s="32">
        <v>0</v>
      </c>
      <c r="Z1040" s="3">
        <v>0</v>
      </c>
      <c r="AA1040" s="33"/>
    </row>
    <row r="1041" spans="11:27" s="30" customFormat="1" ht="11.25">
      <c r="K1041" s="31" t="s">
        <v>1018</v>
      </c>
      <c r="L1041" s="36" t="s">
        <v>1019</v>
      </c>
      <c r="M1041" s="36"/>
      <c r="N1041" s="32">
        <v>0</v>
      </c>
      <c r="O1041" s="32">
        <v>0</v>
      </c>
      <c r="P1041" s="32">
        <v>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2">
        <v>0</v>
      </c>
      <c r="Y1041" s="32">
        <v>0</v>
      </c>
      <c r="Z1041" s="3">
        <v>0</v>
      </c>
      <c r="AA1041" s="33"/>
    </row>
    <row r="1042" spans="11:27" s="30" customFormat="1" ht="11.25">
      <c r="K1042" s="31" t="s">
        <v>1020</v>
      </c>
      <c r="L1042" s="36" t="s">
        <v>1191</v>
      </c>
      <c r="M1042" s="36"/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18.304650000000002</v>
      </c>
      <c r="X1042" s="32">
        <v>0</v>
      </c>
      <c r="Y1042" s="32">
        <v>0</v>
      </c>
      <c r="Z1042" s="3">
        <v>18.304650000000002</v>
      </c>
      <c r="AA1042" s="33"/>
    </row>
    <row r="1043" spans="11:27" s="30" customFormat="1" ht="11.25">
      <c r="K1043" s="31" t="s">
        <v>1021</v>
      </c>
      <c r="L1043" s="36" t="s">
        <v>1022</v>
      </c>
      <c r="M1043" s="36"/>
      <c r="N1043" s="32">
        <v>0</v>
      </c>
      <c r="O1043" s="32">
        <v>0</v>
      </c>
      <c r="P1043" s="32">
        <v>0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20.047950000000004</v>
      </c>
      <c r="X1043" s="32">
        <v>0</v>
      </c>
      <c r="Y1043" s="32">
        <v>0</v>
      </c>
      <c r="Z1043" s="3">
        <v>20.047950000000004</v>
      </c>
      <c r="AA1043" s="33"/>
    </row>
    <row r="1044" spans="11:27" s="30" customFormat="1" ht="11.25">
      <c r="K1044" s="31" t="s">
        <v>1023</v>
      </c>
      <c r="L1044" s="36" t="s">
        <v>1024</v>
      </c>
      <c r="M1044" s="36"/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5.2299</v>
      </c>
      <c r="X1044" s="32">
        <v>0</v>
      </c>
      <c r="Y1044" s="32">
        <v>0</v>
      </c>
      <c r="Z1044" s="3">
        <v>5.2299</v>
      </c>
      <c r="AA1044" s="33"/>
    </row>
    <row r="1045" spans="11:27" s="30" customFormat="1" ht="11.25">
      <c r="K1045" s="31" t="s">
        <v>1025</v>
      </c>
      <c r="L1045" s="36" t="s">
        <v>1026</v>
      </c>
      <c r="M1045" s="36"/>
      <c r="N1045" s="32">
        <v>0</v>
      </c>
      <c r="O1045" s="32">
        <v>0</v>
      </c>
      <c r="P1045" s="32">
        <v>0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2">
        <v>23.4675</v>
      </c>
      <c r="X1045" s="32">
        <v>0</v>
      </c>
      <c r="Y1045" s="32">
        <v>0</v>
      </c>
      <c r="Z1045" s="3">
        <v>23.4675</v>
      </c>
      <c r="AA1045" s="33"/>
    </row>
    <row r="1046" spans="11:27" s="30" customFormat="1" ht="11.25">
      <c r="K1046" s="31" t="s">
        <v>1027</v>
      </c>
      <c r="L1046" s="36" t="s">
        <v>1028</v>
      </c>
      <c r="M1046" s="36"/>
      <c r="N1046" s="32">
        <v>0</v>
      </c>
      <c r="O1046" s="32">
        <v>0</v>
      </c>
      <c r="P1046" s="32">
        <v>0</v>
      </c>
      <c r="Q1046" s="32">
        <v>0</v>
      </c>
      <c r="R1046" s="32">
        <v>0</v>
      </c>
      <c r="S1046" s="32">
        <v>0</v>
      </c>
      <c r="T1046" s="32">
        <v>0</v>
      </c>
      <c r="U1046" s="32">
        <v>0</v>
      </c>
      <c r="V1046" s="32">
        <v>0</v>
      </c>
      <c r="W1046" s="32">
        <v>0</v>
      </c>
      <c r="X1046" s="32">
        <v>0</v>
      </c>
      <c r="Y1046" s="32">
        <v>0</v>
      </c>
      <c r="Z1046" s="3">
        <v>0</v>
      </c>
      <c r="AA1046" s="33"/>
    </row>
    <row r="1047" spans="11:27" s="30" customFormat="1" ht="11.25">
      <c r="K1047" s="31" t="s">
        <v>1029</v>
      </c>
      <c r="L1047" s="36" t="s">
        <v>1030</v>
      </c>
      <c r="M1047" s="36"/>
      <c r="N1047" s="32">
        <v>0</v>
      </c>
      <c r="O1047" s="32">
        <v>0</v>
      </c>
      <c r="P1047" s="32">
        <v>0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2">
        <v>0</v>
      </c>
      <c r="Y1047" s="32">
        <v>0</v>
      </c>
      <c r="Z1047" s="3">
        <v>0</v>
      </c>
      <c r="AA1047" s="33"/>
    </row>
    <row r="1048" spans="11:27" s="30" customFormat="1" ht="11.25">
      <c r="K1048" s="31" t="s">
        <v>1031</v>
      </c>
      <c r="L1048" s="36" t="s">
        <v>1032</v>
      </c>
      <c r="M1048" s="36"/>
      <c r="N1048" s="32">
        <v>0</v>
      </c>
      <c r="O1048" s="32">
        <v>0</v>
      </c>
      <c r="P1048" s="32">
        <v>0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4.693499999999999</v>
      </c>
      <c r="X1048" s="32">
        <v>0</v>
      </c>
      <c r="Y1048" s="32">
        <v>0</v>
      </c>
      <c r="Z1048" s="3">
        <v>4.693499999999999</v>
      </c>
      <c r="AA1048" s="33"/>
    </row>
    <row r="1049" spans="11:27" s="30" customFormat="1" ht="11.25">
      <c r="K1049" s="31" t="s">
        <v>1033</v>
      </c>
      <c r="L1049" s="36" t="s">
        <v>1034</v>
      </c>
      <c r="M1049" s="36"/>
      <c r="N1049" s="32">
        <v>0</v>
      </c>
      <c r="O1049" s="32">
        <v>0</v>
      </c>
      <c r="P1049" s="32">
        <v>0</v>
      </c>
      <c r="Q1049" s="32">
        <v>0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12.437774999999998</v>
      </c>
      <c r="X1049" s="32">
        <v>0</v>
      </c>
      <c r="Y1049" s="32">
        <v>0</v>
      </c>
      <c r="Z1049" s="3">
        <v>12.437774999999998</v>
      </c>
      <c r="AA1049" s="33"/>
    </row>
    <row r="1050" spans="11:27" s="30" customFormat="1" ht="11.25">
      <c r="K1050" s="31" t="s">
        <v>1035</v>
      </c>
      <c r="L1050" s="36" t="s">
        <v>1036</v>
      </c>
      <c r="M1050" s="36"/>
      <c r="N1050" s="32">
        <v>0</v>
      </c>
      <c r="O1050" s="32">
        <v>0</v>
      </c>
      <c r="P1050" s="32">
        <v>0</v>
      </c>
      <c r="Q1050" s="32">
        <v>0</v>
      </c>
      <c r="R1050" s="32">
        <v>0</v>
      </c>
      <c r="S1050" s="32">
        <v>0</v>
      </c>
      <c r="T1050" s="32">
        <v>0</v>
      </c>
      <c r="U1050" s="32">
        <v>0</v>
      </c>
      <c r="V1050" s="32">
        <v>0</v>
      </c>
      <c r="W1050" s="32">
        <v>5.632199999999999</v>
      </c>
      <c r="X1050" s="32">
        <v>0</v>
      </c>
      <c r="Y1050" s="32">
        <v>0</v>
      </c>
      <c r="Z1050" s="3">
        <v>5.632199999999999</v>
      </c>
      <c r="AA1050" s="33"/>
    </row>
    <row r="1051" spans="11:27" s="30" customFormat="1" ht="11.25">
      <c r="K1051" s="31" t="s">
        <v>1037</v>
      </c>
      <c r="L1051" s="36" t="s">
        <v>1038</v>
      </c>
      <c r="M1051" s="36"/>
      <c r="N1051" s="32">
        <v>0</v>
      </c>
      <c r="O1051" s="32">
        <v>0</v>
      </c>
      <c r="P1051" s="32">
        <v>0</v>
      </c>
      <c r="Q1051" s="32">
        <v>0</v>
      </c>
      <c r="R1051" s="32">
        <v>0</v>
      </c>
      <c r="S1051" s="32">
        <v>0</v>
      </c>
      <c r="T1051" s="32">
        <v>0</v>
      </c>
      <c r="U1051" s="32">
        <v>0</v>
      </c>
      <c r="V1051" s="32">
        <v>0</v>
      </c>
      <c r="W1051" s="32">
        <v>0.7040249999999999</v>
      </c>
      <c r="X1051" s="32">
        <v>0</v>
      </c>
      <c r="Y1051" s="32">
        <v>0</v>
      </c>
      <c r="Z1051" s="3">
        <v>0.7040249999999999</v>
      </c>
      <c r="AA1051" s="33"/>
    </row>
    <row r="1052" spans="11:27" s="30" customFormat="1" ht="11.25">
      <c r="K1052" s="31" t="s">
        <v>1039</v>
      </c>
      <c r="L1052" s="36" t="s">
        <v>1192</v>
      </c>
      <c r="M1052" s="36"/>
      <c r="N1052" s="32">
        <v>0</v>
      </c>
      <c r="O1052" s="32">
        <v>0</v>
      </c>
      <c r="P1052" s="32">
        <v>0</v>
      </c>
      <c r="Q1052" s="32">
        <v>2270.8849800000003</v>
      </c>
      <c r="R1052" s="32">
        <v>0</v>
      </c>
      <c r="S1052" s="32">
        <v>0</v>
      </c>
      <c r="T1052" s="32">
        <v>0</v>
      </c>
      <c r="U1052" s="32">
        <v>0</v>
      </c>
      <c r="V1052" s="32">
        <v>0</v>
      </c>
      <c r="W1052" s="32">
        <v>0</v>
      </c>
      <c r="X1052" s="32">
        <v>0</v>
      </c>
      <c r="Y1052" s="32">
        <v>0</v>
      </c>
      <c r="Z1052" s="3">
        <v>2270.8849800000003</v>
      </c>
      <c r="AA1052" s="33"/>
    </row>
    <row r="1053" spans="11:27" s="30" customFormat="1" ht="11.25">
      <c r="K1053" s="31" t="s">
        <v>1040</v>
      </c>
      <c r="L1053" s="36" t="s">
        <v>1041</v>
      </c>
      <c r="M1053" s="36"/>
      <c r="N1053" s="32">
        <v>0</v>
      </c>
      <c r="O1053" s="32">
        <v>0</v>
      </c>
      <c r="P1053" s="32">
        <v>0</v>
      </c>
      <c r="Q1053" s="32">
        <v>2487.1597400000005</v>
      </c>
      <c r="R1053" s="32">
        <v>0</v>
      </c>
      <c r="S1053" s="32">
        <v>0</v>
      </c>
      <c r="T1053" s="32">
        <v>0</v>
      </c>
      <c r="U1053" s="32">
        <v>0</v>
      </c>
      <c r="V1053" s="32">
        <v>0</v>
      </c>
      <c r="W1053" s="32">
        <v>0</v>
      </c>
      <c r="X1053" s="32">
        <v>0</v>
      </c>
      <c r="Y1053" s="32">
        <v>0</v>
      </c>
      <c r="Z1053" s="3">
        <v>2487.1597400000005</v>
      </c>
      <c r="AA1053" s="33"/>
    </row>
    <row r="1054" spans="11:27" s="30" customFormat="1" ht="11.25">
      <c r="K1054" s="31" t="s">
        <v>1580</v>
      </c>
      <c r="L1054" s="36" t="s">
        <v>1581</v>
      </c>
      <c r="M1054" s="36"/>
      <c r="N1054" s="32">
        <v>0</v>
      </c>
      <c r="O1054" s="32">
        <v>0</v>
      </c>
      <c r="P1054" s="32">
        <v>0</v>
      </c>
      <c r="Q1054" s="32">
        <v>648.82428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3">
        <v>648.82428</v>
      </c>
      <c r="AA1054" s="33"/>
    </row>
    <row r="1055" spans="11:27" s="30" customFormat="1" ht="11.25">
      <c r="K1055" s="31" t="s">
        <v>1582</v>
      </c>
      <c r="L1055" s="36" t="s">
        <v>1583</v>
      </c>
      <c r="M1055" s="36"/>
      <c r="N1055" s="32">
        <v>0</v>
      </c>
      <c r="O1055" s="32">
        <v>0</v>
      </c>
      <c r="P1055" s="32">
        <v>0</v>
      </c>
      <c r="Q1055" s="32">
        <v>2911.391</v>
      </c>
      <c r="R1055" s="32">
        <v>0</v>
      </c>
      <c r="S1055" s="32">
        <v>0</v>
      </c>
      <c r="T1055" s="32">
        <v>0</v>
      </c>
      <c r="U1055" s="32">
        <v>0</v>
      </c>
      <c r="V1055" s="32">
        <v>0</v>
      </c>
      <c r="W1055" s="32">
        <v>0</v>
      </c>
      <c r="X1055" s="32">
        <v>0</v>
      </c>
      <c r="Y1055" s="32">
        <v>0</v>
      </c>
      <c r="Z1055" s="3">
        <v>2911.391</v>
      </c>
      <c r="AA1055" s="33"/>
    </row>
    <row r="1056" spans="11:27" s="30" customFormat="1" ht="11.25">
      <c r="K1056" s="31" t="s">
        <v>1584</v>
      </c>
      <c r="L1056" s="36" t="s">
        <v>1585</v>
      </c>
      <c r="M1056" s="36"/>
      <c r="N1056" s="32">
        <v>0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">
        <v>0</v>
      </c>
      <c r="AA1056" s="33"/>
    </row>
    <row r="1057" spans="11:27" s="30" customFormat="1" ht="11.25">
      <c r="K1057" s="31" t="s">
        <v>1586</v>
      </c>
      <c r="L1057" s="36" t="s">
        <v>1587</v>
      </c>
      <c r="M1057" s="36"/>
      <c r="N1057" s="32">
        <v>0</v>
      </c>
      <c r="O1057" s="32">
        <v>0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2">
        <v>0</v>
      </c>
      <c r="Y1057" s="32">
        <v>0</v>
      </c>
      <c r="Z1057" s="3">
        <v>0</v>
      </c>
      <c r="AA1057" s="33"/>
    </row>
    <row r="1058" spans="11:27" s="30" customFormat="1" ht="11.25">
      <c r="K1058" s="31" t="s">
        <v>1588</v>
      </c>
      <c r="L1058" s="36" t="s">
        <v>1589</v>
      </c>
      <c r="M1058" s="36"/>
      <c r="N1058" s="32">
        <v>0</v>
      </c>
      <c r="O1058" s="32">
        <v>0</v>
      </c>
      <c r="P1058" s="32">
        <v>0</v>
      </c>
      <c r="Q1058" s="32">
        <v>582.2782000000001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">
        <v>582.2782000000001</v>
      </c>
      <c r="AA1058" s="33"/>
    </row>
    <row r="1059" spans="11:27" s="30" customFormat="1" ht="11.25">
      <c r="K1059" s="31" t="s">
        <v>1590</v>
      </c>
      <c r="L1059" s="36" t="s">
        <v>1591</v>
      </c>
      <c r="M1059" s="36"/>
      <c r="N1059" s="32">
        <v>0</v>
      </c>
      <c r="O1059" s="32">
        <v>0</v>
      </c>
      <c r="P1059" s="32">
        <v>0</v>
      </c>
      <c r="Q1059" s="32">
        <v>1543.0372300000001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2">
        <v>0</v>
      </c>
      <c r="Y1059" s="32">
        <v>0</v>
      </c>
      <c r="Z1059" s="3">
        <v>1543.0372300000001</v>
      </c>
      <c r="AA1059" s="33"/>
    </row>
    <row r="1060" spans="11:27" s="30" customFormat="1" ht="11.25">
      <c r="K1060" s="31" t="s">
        <v>1592</v>
      </c>
      <c r="L1060" s="36" t="s">
        <v>1593</v>
      </c>
      <c r="M1060" s="36"/>
      <c r="N1060" s="32">
        <v>0</v>
      </c>
      <c r="O1060" s="32">
        <v>0</v>
      </c>
      <c r="P1060" s="32">
        <v>0</v>
      </c>
      <c r="Q1060" s="32">
        <v>698.73384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">
        <v>698.73384</v>
      </c>
      <c r="AA1060" s="33"/>
    </row>
    <row r="1061" spans="11:27" s="30" customFormat="1" ht="11.25">
      <c r="K1061" s="31" t="s">
        <v>1594</v>
      </c>
      <c r="L1061" s="36" t="s">
        <v>1595</v>
      </c>
      <c r="M1061" s="36"/>
      <c r="N1061" s="32">
        <v>0</v>
      </c>
      <c r="O1061" s="32">
        <v>0</v>
      </c>
      <c r="P1061" s="32">
        <v>0</v>
      </c>
      <c r="Q1061" s="32">
        <v>87.34173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</v>
      </c>
      <c r="Y1061" s="32">
        <v>0</v>
      </c>
      <c r="Z1061" s="3">
        <v>87.34173</v>
      </c>
      <c r="AA1061" s="33"/>
    </row>
    <row r="1062" spans="11:27" s="30" customFormat="1" ht="11.25">
      <c r="K1062" s="31" t="s">
        <v>1596</v>
      </c>
      <c r="L1062" s="36" t="s">
        <v>1193</v>
      </c>
      <c r="M1062" s="36"/>
      <c r="N1062" s="32">
        <v>149.14809000000002</v>
      </c>
      <c r="O1062" s="32">
        <v>90.1446</v>
      </c>
      <c r="P1062" s="32">
        <v>154.99302</v>
      </c>
      <c r="Q1062" s="32">
        <v>14.275170000000001</v>
      </c>
      <c r="R1062" s="32">
        <v>361.55847</v>
      </c>
      <c r="S1062" s="32">
        <v>324.4714200000001</v>
      </c>
      <c r="T1062" s="32">
        <v>6.085170000000001</v>
      </c>
      <c r="U1062" s="32">
        <v>143.33046000000002</v>
      </c>
      <c r="V1062" s="32">
        <v>55.72203000000001</v>
      </c>
      <c r="W1062" s="32">
        <v>54.25602</v>
      </c>
      <c r="X1062" s="32">
        <v>6.085170000000001</v>
      </c>
      <c r="Y1062" s="32">
        <v>119.35560000000002</v>
      </c>
      <c r="Z1062" s="3">
        <v>1479.4252200000003</v>
      </c>
      <c r="AA1062" s="33"/>
    </row>
    <row r="1063" spans="11:27" s="30" customFormat="1" ht="11.25">
      <c r="K1063" s="31" t="s">
        <v>1597</v>
      </c>
      <c r="L1063" s="36" t="s">
        <v>1598</v>
      </c>
      <c r="M1063" s="36"/>
      <c r="N1063" s="32">
        <v>163.35267000000005</v>
      </c>
      <c r="O1063" s="32">
        <v>98.72980000000001</v>
      </c>
      <c r="P1063" s="32">
        <v>169.75426000000002</v>
      </c>
      <c r="Q1063" s="32">
        <v>15.634710000000002</v>
      </c>
      <c r="R1063" s="32">
        <v>395.99261</v>
      </c>
      <c r="S1063" s="32">
        <v>355.37346000000014</v>
      </c>
      <c r="T1063" s="32">
        <v>6.66471</v>
      </c>
      <c r="U1063" s="32">
        <v>156.98098000000002</v>
      </c>
      <c r="V1063" s="32">
        <v>61.02889000000001</v>
      </c>
      <c r="W1063" s="32">
        <v>59.423260000000006</v>
      </c>
      <c r="X1063" s="32">
        <v>6.66471</v>
      </c>
      <c r="Y1063" s="32">
        <v>130.72280000000003</v>
      </c>
      <c r="Z1063" s="3">
        <v>1620.3228600000004</v>
      </c>
      <c r="AA1063" s="33"/>
    </row>
    <row r="1064" spans="11:27" s="30" customFormat="1" ht="11.25">
      <c r="K1064" s="31" t="s">
        <v>1599</v>
      </c>
      <c r="L1064" s="36" t="s">
        <v>1600</v>
      </c>
      <c r="M1064" s="36"/>
      <c r="N1064" s="32">
        <v>42.61374</v>
      </c>
      <c r="O1064" s="32">
        <v>25.755599999999998</v>
      </c>
      <c r="P1064" s="32">
        <v>44.28372</v>
      </c>
      <c r="Q1064" s="32">
        <v>4.07862</v>
      </c>
      <c r="R1064" s="32">
        <v>103.30241999999998</v>
      </c>
      <c r="S1064" s="32">
        <v>92.70612000000001</v>
      </c>
      <c r="T1064" s="32">
        <v>1.7386199999999998</v>
      </c>
      <c r="U1064" s="32">
        <v>40.95156</v>
      </c>
      <c r="V1064" s="32">
        <v>15.920580000000001</v>
      </c>
      <c r="W1064" s="32">
        <v>15.501719999999999</v>
      </c>
      <c r="X1064" s="32">
        <v>1.7386199999999998</v>
      </c>
      <c r="Y1064" s="32">
        <v>34.101600000000005</v>
      </c>
      <c r="Z1064" s="3">
        <v>422.69291999999996</v>
      </c>
      <c r="AA1064" s="33"/>
    </row>
    <row r="1065" spans="11:27" s="30" customFormat="1" ht="11.25">
      <c r="K1065" s="31" t="s">
        <v>1601</v>
      </c>
      <c r="L1065" s="36" t="s">
        <v>1602</v>
      </c>
      <c r="M1065" s="36"/>
      <c r="N1065" s="32">
        <v>191.2155</v>
      </c>
      <c r="O1065" s="32">
        <v>115.57</v>
      </c>
      <c r="P1065" s="32">
        <v>198.709</v>
      </c>
      <c r="Q1065" s="32">
        <v>18.301499999999997</v>
      </c>
      <c r="R1065" s="32">
        <v>463.53649999999993</v>
      </c>
      <c r="S1065" s="32">
        <v>415.98900000000003</v>
      </c>
      <c r="T1065" s="32">
        <v>7.801499999999999</v>
      </c>
      <c r="U1065" s="32">
        <v>183.75699999999998</v>
      </c>
      <c r="V1065" s="32">
        <v>71.4385</v>
      </c>
      <c r="W1065" s="32">
        <v>69.55899999999998</v>
      </c>
      <c r="X1065" s="32">
        <v>7.801499999999999</v>
      </c>
      <c r="Y1065" s="32">
        <v>153.02</v>
      </c>
      <c r="Z1065" s="3">
        <v>1896.699</v>
      </c>
      <c r="AA1065" s="33"/>
    </row>
    <row r="1066" spans="11:27" s="30" customFormat="1" ht="11.25">
      <c r="K1066" s="31" t="s">
        <v>1603</v>
      </c>
      <c r="L1066" s="36" t="s">
        <v>1604</v>
      </c>
      <c r="M1066" s="36"/>
      <c r="N1066" s="32">
        <v>0</v>
      </c>
      <c r="O1066" s="32">
        <v>0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</v>
      </c>
      <c r="Y1066" s="32">
        <v>0</v>
      </c>
      <c r="Z1066" s="3">
        <v>0</v>
      </c>
      <c r="AA1066" s="33"/>
    </row>
    <row r="1067" spans="11:27" s="30" customFormat="1" ht="11.25">
      <c r="K1067" s="31" t="s">
        <v>1605</v>
      </c>
      <c r="L1067" s="36" t="s">
        <v>1606</v>
      </c>
      <c r="M1067" s="36"/>
      <c r="N1067" s="32">
        <v>0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">
        <v>0</v>
      </c>
      <c r="AA1067" s="33"/>
    </row>
    <row r="1068" spans="11:27" s="30" customFormat="1" ht="11.25">
      <c r="K1068" s="31" t="s">
        <v>1607</v>
      </c>
      <c r="L1068" s="36" t="s">
        <v>1608</v>
      </c>
      <c r="M1068" s="36"/>
      <c r="N1068" s="32">
        <v>38.2431</v>
      </c>
      <c r="O1068" s="32">
        <v>23.114</v>
      </c>
      <c r="P1068" s="32">
        <v>39.741800000000005</v>
      </c>
      <c r="Q1068" s="32">
        <v>3.6602999999999994</v>
      </c>
      <c r="R1068" s="32">
        <v>92.70729999999999</v>
      </c>
      <c r="S1068" s="32">
        <v>83.19780000000002</v>
      </c>
      <c r="T1068" s="32">
        <v>1.5602999999999998</v>
      </c>
      <c r="U1068" s="32">
        <v>36.7514</v>
      </c>
      <c r="V1068" s="32">
        <v>14.287700000000001</v>
      </c>
      <c r="W1068" s="32">
        <v>13.911799999999998</v>
      </c>
      <c r="X1068" s="32">
        <v>1.5602999999999998</v>
      </c>
      <c r="Y1068" s="32">
        <v>30.604000000000003</v>
      </c>
      <c r="Z1068" s="3">
        <v>379.3397999999999</v>
      </c>
      <c r="AA1068" s="33"/>
    </row>
    <row r="1069" spans="11:27" s="30" customFormat="1" ht="11.25">
      <c r="K1069" s="31" t="s">
        <v>1609</v>
      </c>
      <c r="L1069" s="36" t="s">
        <v>1610</v>
      </c>
      <c r="M1069" s="36"/>
      <c r="N1069" s="32">
        <v>101.344215</v>
      </c>
      <c r="O1069" s="32">
        <v>61.2521</v>
      </c>
      <c r="P1069" s="32">
        <v>105.31577</v>
      </c>
      <c r="Q1069" s="32">
        <v>9.699794999999998</v>
      </c>
      <c r="R1069" s="32">
        <v>245.674345</v>
      </c>
      <c r="S1069" s="32">
        <v>220.47417000000002</v>
      </c>
      <c r="T1069" s="32">
        <v>4.1347949999999996</v>
      </c>
      <c r="U1069" s="32">
        <v>97.39120999999999</v>
      </c>
      <c r="V1069" s="32">
        <v>37.862405</v>
      </c>
      <c r="W1069" s="32">
        <v>36.86626999999999</v>
      </c>
      <c r="X1069" s="32">
        <v>4.1347949999999996</v>
      </c>
      <c r="Y1069" s="32">
        <v>81.10060000000001</v>
      </c>
      <c r="Z1069" s="3">
        <v>1005.2504700000001</v>
      </c>
      <c r="AA1069" s="33"/>
    </row>
    <row r="1070" spans="11:27" s="30" customFormat="1" ht="11.25">
      <c r="K1070" s="31" t="s">
        <v>1611</v>
      </c>
      <c r="L1070" s="36" t="s">
        <v>1612</v>
      </c>
      <c r="M1070" s="36"/>
      <c r="N1070" s="32">
        <v>45.89172</v>
      </c>
      <c r="O1070" s="32">
        <v>27.7368</v>
      </c>
      <c r="P1070" s="32">
        <v>47.69016</v>
      </c>
      <c r="Q1070" s="32">
        <v>4.392359999999999</v>
      </c>
      <c r="R1070" s="32">
        <v>111.24875999999998</v>
      </c>
      <c r="S1070" s="32">
        <v>99.83736</v>
      </c>
      <c r="T1070" s="32">
        <v>1.8723599999999996</v>
      </c>
      <c r="U1070" s="32">
        <v>44.101679999999995</v>
      </c>
      <c r="V1070" s="32">
        <v>17.14524</v>
      </c>
      <c r="W1070" s="32">
        <v>16.694159999999997</v>
      </c>
      <c r="X1070" s="32">
        <v>1.8723599999999996</v>
      </c>
      <c r="Y1070" s="32">
        <v>36.7248</v>
      </c>
      <c r="Z1070" s="3">
        <v>455.20776</v>
      </c>
      <c r="AA1070" s="33"/>
    </row>
    <row r="1071" spans="11:27" s="30" customFormat="1" ht="11.25">
      <c r="K1071" s="31" t="s">
        <v>1613</v>
      </c>
      <c r="L1071" s="36" t="s">
        <v>1614</v>
      </c>
      <c r="M1071" s="36"/>
      <c r="N1071" s="32">
        <v>5.736465</v>
      </c>
      <c r="O1071" s="32">
        <v>3.4671</v>
      </c>
      <c r="P1071" s="32">
        <v>5.96127</v>
      </c>
      <c r="Q1071" s="32">
        <v>0.5490449999999999</v>
      </c>
      <c r="R1071" s="32">
        <v>13.906094999999997</v>
      </c>
      <c r="S1071" s="32">
        <v>12.47967</v>
      </c>
      <c r="T1071" s="32">
        <v>0.23404499999999995</v>
      </c>
      <c r="U1071" s="32">
        <v>5.512709999999999</v>
      </c>
      <c r="V1071" s="32">
        <v>2.143155</v>
      </c>
      <c r="W1071" s="32">
        <v>2.0867699999999996</v>
      </c>
      <c r="X1071" s="32">
        <v>0.23404499999999995</v>
      </c>
      <c r="Y1071" s="32">
        <v>4.5906</v>
      </c>
      <c r="Z1071" s="3">
        <v>56.90097</v>
      </c>
      <c r="AA1071" s="33"/>
    </row>
    <row r="1072" spans="11:27" s="30" customFormat="1" ht="11.25">
      <c r="K1072" s="31" t="s">
        <v>1615</v>
      </c>
      <c r="L1072" s="36" t="s">
        <v>1186</v>
      </c>
      <c r="M1072" s="36"/>
      <c r="N1072" s="32">
        <v>0</v>
      </c>
      <c r="O1072" s="32">
        <v>0</v>
      </c>
      <c r="P1072" s="32">
        <v>0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2">
        <v>0</v>
      </c>
      <c r="Y1072" s="32">
        <v>0</v>
      </c>
      <c r="Z1072" s="3">
        <v>0</v>
      </c>
      <c r="AA1072" s="33"/>
    </row>
    <row r="1073" spans="11:27" s="30" customFormat="1" ht="11.25">
      <c r="K1073" s="31" t="s">
        <v>1616</v>
      </c>
      <c r="L1073" s="36" t="s">
        <v>915</v>
      </c>
      <c r="M1073" s="36"/>
      <c r="N1073" s="32">
        <v>0</v>
      </c>
      <c r="O1073" s="32">
        <v>0</v>
      </c>
      <c r="P1073" s="32">
        <v>0</v>
      </c>
      <c r="Q1073" s="32">
        <v>0</v>
      </c>
      <c r="R1073" s="32">
        <v>0</v>
      </c>
      <c r="S1073" s="32">
        <v>0</v>
      </c>
      <c r="T1073" s="32">
        <v>0</v>
      </c>
      <c r="U1073" s="32">
        <v>0</v>
      </c>
      <c r="V1073" s="32">
        <v>0</v>
      </c>
      <c r="W1073" s="32">
        <v>0</v>
      </c>
      <c r="X1073" s="32">
        <v>0</v>
      </c>
      <c r="Y1073" s="32">
        <v>0</v>
      </c>
      <c r="Z1073" s="3">
        <v>0</v>
      </c>
      <c r="AA1073" s="33"/>
    </row>
    <row r="1074" spans="11:27" s="30" customFormat="1" ht="11.25">
      <c r="K1074" s="31" t="s">
        <v>1617</v>
      </c>
      <c r="L1074" s="36" t="s">
        <v>917</v>
      </c>
      <c r="M1074" s="36"/>
      <c r="N1074" s="32">
        <v>0</v>
      </c>
      <c r="O1074" s="32">
        <v>0</v>
      </c>
      <c r="P1074" s="32">
        <v>0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0</v>
      </c>
      <c r="X1074" s="32">
        <v>0</v>
      </c>
      <c r="Y1074" s="32">
        <v>0</v>
      </c>
      <c r="Z1074" s="3">
        <v>0</v>
      </c>
      <c r="AA1074" s="33"/>
    </row>
    <row r="1075" spans="11:27" s="30" customFormat="1" ht="11.25">
      <c r="K1075" s="31" t="s">
        <v>1618</v>
      </c>
      <c r="L1075" s="36" t="s">
        <v>919</v>
      </c>
      <c r="M1075" s="36"/>
      <c r="N1075" s="32">
        <v>0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2">
        <v>0</v>
      </c>
      <c r="Y1075" s="32">
        <v>0</v>
      </c>
      <c r="Z1075" s="3">
        <v>0</v>
      </c>
      <c r="AA1075" s="33"/>
    </row>
    <row r="1076" spans="11:27" s="30" customFormat="1" ht="11.25">
      <c r="K1076" s="31" t="s">
        <v>1619</v>
      </c>
      <c r="L1076" s="36" t="s">
        <v>921</v>
      </c>
      <c r="M1076" s="36"/>
      <c r="N1076" s="32">
        <v>0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0</v>
      </c>
      <c r="X1076" s="32">
        <v>0</v>
      </c>
      <c r="Y1076" s="32">
        <v>0</v>
      </c>
      <c r="Z1076" s="3">
        <v>0</v>
      </c>
      <c r="AA1076" s="33"/>
    </row>
    <row r="1077" spans="11:27" s="30" customFormat="1" ht="11.25">
      <c r="K1077" s="31" t="s">
        <v>1620</v>
      </c>
      <c r="L1077" s="36" t="s">
        <v>923</v>
      </c>
      <c r="M1077" s="36"/>
      <c r="N1077" s="32">
        <v>0</v>
      </c>
      <c r="O1077" s="32">
        <v>0</v>
      </c>
      <c r="P1077" s="32">
        <v>0</v>
      </c>
      <c r="Q1077" s="32">
        <v>0</v>
      </c>
      <c r="R1077" s="32">
        <v>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2">
        <v>0</v>
      </c>
      <c r="Y1077" s="32">
        <v>0</v>
      </c>
      <c r="Z1077" s="3">
        <v>0</v>
      </c>
      <c r="AA1077" s="33"/>
    </row>
    <row r="1078" spans="11:27" s="30" customFormat="1" ht="11.25">
      <c r="K1078" s="31" t="s">
        <v>1621</v>
      </c>
      <c r="L1078" s="36" t="s">
        <v>1622</v>
      </c>
      <c r="M1078" s="36"/>
      <c r="N1078" s="32">
        <v>0</v>
      </c>
      <c r="O1078" s="32">
        <v>0</v>
      </c>
      <c r="P1078" s="32">
        <v>0</v>
      </c>
      <c r="Q1078" s="32">
        <v>0</v>
      </c>
      <c r="R1078" s="32">
        <v>0</v>
      </c>
      <c r="S1078" s="32">
        <v>0</v>
      </c>
      <c r="T1078" s="32">
        <v>0</v>
      </c>
      <c r="U1078" s="32">
        <v>0</v>
      </c>
      <c r="V1078" s="32">
        <v>0</v>
      </c>
      <c r="W1078" s="32">
        <v>0</v>
      </c>
      <c r="X1078" s="32">
        <v>0</v>
      </c>
      <c r="Y1078" s="32">
        <v>0</v>
      </c>
      <c r="Z1078" s="3">
        <v>0</v>
      </c>
      <c r="AA1078" s="33"/>
    </row>
    <row r="1079" spans="11:27" s="30" customFormat="1" ht="11.25">
      <c r="K1079" s="31" t="s">
        <v>1623</v>
      </c>
      <c r="L1079" s="36" t="s">
        <v>1624</v>
      </c>
      <c r="M1079" s="36"/>
      <c r="N1079" s="32">
        <v>0</v>
      </c>
      <c r="O1079" s="32">
        <v>0</v>
      </c>
      <c r="P1079" s="32">
        <v>0</v>
      </c>
      <c r="Q1079" s="32">
        <v>0</v>
      </c>
      <c r="R1079" s="32">
        <v>0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2">
        <v>0</v>
      </c>
      <c r="Y1079" s="32">
        <v>0</v>
      </c>
      <c r="Z1079" s="3">
        <v>0</v>
      </c>
      <c r="AA1079" s="33"/>
    </row>
    <row r="1080" spans="11:27" s="30" customFormat="1" ht="11.25">
      <c r="K1080" s="31" t="s">
        <v>1625</v>
      </c>
      <c r="L1080" s="36" t="s">
        <v>1626</v>
      </c>
      <c r="M1080" s="36"/>
      <c r="N1080" s="32">
        <v>0</v>
      </c>
      <c r="O1080" s="32">
        <v>0</v>
      </c>
      <c r="P1080" s="32">
        <v>0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0</v>
      </c>
      <c r="X1080" s="32">
        <v>0</v>
      </c>
      <c r="Y1080" s="32">
        <v>0</v>
      </c>
      <c r="Z1080" s="3">
        <v>0</v>
      </c>
      <c r="AA1080" s="33"/>
    </row>
    <row r="1081" spans="11:27" s="30" customFormat="1" ht="11.25">
      <c r="K1081" s="31" t="s">
        <v>1627</v>
      </c>
      <c r="L1081" s="36" t="s">
        <v>1628</v>
      </c>
      <c r="M1081" s="36"/>
      <c r="N1081" s="32">
        <v>0</v>
      </c>
      <c r="O1081" s="32">
        <v>0</v>
      </c>
      <c r="P1081" s="32">
        <v>0</v>
      </c>
      <c r="Q1081" s="32">
        <v>0</v>
      </c>
      <c r="R1081" s="32">
        <v>0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</v>
      </c>
      <c r="Y1081" s="32">
        <v>0</v>
      </c>
      <c r="Z1081" s="3">
        <v>0</v>
      </c>
      <c r="AA1081" s="33"/>
    </row>
    <row r="1082" spans="11:27" s="30" customFormat="1" ht="11.25">
      <c r="K1082" s="31" t="s">
        <v>1629</v>
      </c>
      <c r="L1082" s="36" t="s">
        <v>1194</v>
      </c>
      <c r="M1082" s="36"/>
      <c r="N1082" s="32">
        <v>0</v>
      </c>
      <c r="O1082" s="32">
        <v>0</v>
      </c>
      <c r="P1082" s="32">
        <v>0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</v>
      </c>
      <c r="Y1082" s="32">
        <v>0</v>
      </c>
      <c r="Z1082" s="3">
        <v>0</v>
      </c>
      <c r="AA1082" s="33"/>
    </row>
    <row r="1083" spans="11:27" s="30" customFormat="1" ht="11.25">
      <c r="K1083" s="31" t="s">
        <v>1630</v>
      </c>
      <c r="L1083" s="36" t="s">
        <v>1631</v>
      </c>
      <c r="M1083" s="36"/>
      <c r="N1083" s="32">
        <v>0</v>
      </c>
      <c r="O1083" s="32">
        <v>0</v>
      </c>
      <c r="P1083" s="32">
        <v>0</v>
      </c>
      <c r="Q1083" s="32">
        <v>0</v>
      </c>
      <c r="R1083" s="32">
        <v>0</v>
      </c>
      <c r="S1083" s="32">
        <v>0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3">
        <v>0</v>
      </c>
      <c r="AA1083" s="33"/>
    </row>
    <row r="1084" spans="11:27" s="30" customFormat="1" ht="11.25">
      <c r="K1084" s="31" t="s">
        <v>1632</v>
      </c>
      <c r="L1084" s="36" t="s">
        <v>1633</v>
      </c>
      <c r="M1084" s="36"/>
      <c r="N1084" s="32">
        <v>0</v>
      </c>
      <c r="O1084" s="32">
        <v>0</v>
      </c>
      <c r="P1084" s="32">
        <v>0</v>
      </c>
      <c r="Q1084" s="32">
        <v>0</v>
      </c>
      <c r="R1084" s="32">
        <v>0</v>
      </c>
      <c r="S1084" s="32">
        <v>0</v>
      </c>
      <c r="T1084" s="32">
        <v>0</v>
      </c>
      <c r="U1084" s="32">
        <v>0</v>
      </c>
      <c r="V1084" s="32">
        <v>0</v>
      </c>
      <c r="W1084" s="32">
        <v>0</v>
      </c>
      <c r="X1084" s="32">
        <v>0</v>
      </c>
      <c r="Y1084" s="32">
        <v>0</v>
      </c>
      <c r="Z1084" s="3">
        <v>0</v>
      </c>
      <c r="AA1084" s="33"/>
    </row>
    <row r="1085" spans="11:27" s="30" customFormat="1" ht="11.25">
      <c r="K1085" s="31" t="s">
        <v>1634</v>
      </c>
      <c r="L1085" s="36" t="s">
        <v>1635</v>
      </c>
      <c r="M1085" s="36"/>
      <c r="N1085" s="32">
        <v>0</v>
      </c>
      <c r="O1085" s="32">
        <v>0</v>
      </c>
      <c r="P1085" s="32">
        <v>0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3">
        <v>0</v>
      </c>
      <c r="AA1085" s="33"/>
    </row>
    <row r="1086" spans="11:27" s="30" customFormat="1" ht="11.25">
      <c r="K1086" s="31" t="s">
        <v>1636</v>
      </c>
      <c r="L1086" s="36" t="s">
        <v>1637</v>
      </c>
      <c r="M1086" s="36"/>
      <c r="N1086" s="32">
        <v>0</v>
      </c>
      <c r="O1086" s="32">
        <v>0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2">
        <v>0</v>
      </c>
      <c r="Y1086" s="32">
        <v>0</v>
      </c>
      <c r="Z1086" s="3">
        <v>0</v>
      </c>
      <c r="AA1086" s="33"/>
    </row>
    <row r="1087" spans="11:27" s="30" customFormat="1" ht="11.25">
      <c r="K1087" s="31" t="s">
        <v>1638</v>
      </c>
      <c r="L1087" s="36" t="s">
        <v>1639</v>
      </c>
      <c r="M1087" s="36"/>
      <c r="N1087" s="32">
        <v>0</v>
      </c>
      <c r="O1087" s="32">
        <v>0</v>
      </c>
      <c r="P1087" s="32">
        <v>0</v>
      </c>
      <c r="Q1087" s="32">
        <v>0</v>
      </c>
      <c r="R1087" s="32">
        <v>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2">
        <v>0</v>
      </c>
      <c r="Y1087" s="32">
        <v>0</v>
      </c>
      <c r="Z1087" s="3">
        <v>0</v>
      </c>
      <c r="AA1087" s="33"/>
    </row>
    <row r="1088" spans="11:27" s="30" customFormat="1" ht="11.25">
      <c r="K1088" s="31" t="s">
        <v>1640</v>
      </c>
      <c r="L1088" s="36" t="s">
        <v>1641</v>
      </c>
      <c r="M1088" s="36"/>
      <c r="N1088" s="32">
        <v>0</v>
      </c>
      <c r="O1088" s="32">
        <v>0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0</v>
      </c>
      <c r="V1088" s="32">
        <v>0</v>
      </c>
      <c r="W1088" s="32">
        <v>0</v>
      </c>
      <c r="X1088" s="32">
        <v>0</v>
      </c>
      <c r="Y1088" s="32">
        <v>0</v>
      </c>
      <c r="Z1088" s="3">
        <v>0</v>
      </c>
      <c r="AA1088" s="33"/>
    </row>
    <row r="1089" spans="11:27" s="30" customFormat="1" ht="11.25">
      <c r="K1089" s="31" t="s">
        <v>1642</v>
      </c>
      <c r="L1089" s="36" t="s">
        <v>1643</v>
      </c>
      <c r="M1089" s="36"/>
      <c r="N1089" s="32">
        <v>0</v>
      </c>
      <c r="O1089" s="32">
        <v>0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0</v>
      </c>
      <c r="V1089" s="32">
        <v>0</v>
      </c>
      <c r="W1089" s="32">
        <v>0</v>
      </c>
      <c r="X1089" s="32">
        <v>0</v>
      </c>
      <c r="Y1089" s="32">
        <v>0</v>
      </c>
      <c r="Z1089" s="3">
        <v>0</v>
      </c>
      <c r="AA1089" s="33"/>
    </row>
    <row r="1090" spans="11:27" s="30" customFormat="1" ht="11.25">
      <c r="K1090" s="31" t="s">
        <v>1644</v>
      </c>
      <c r="L1090" s="36" t="s">
        <v>1645</v>
      </c>
      <c r="M1090" s="36"/>
      <c r="N1090" s="32">
        <v>0</v>
      </c>
      <c r="O1090" s="32">
        <v>0</v>
      </c>
      <c r="P1090" s="32">
        <v>0</v>
      </c>
      <c r="Q1090" s="32">
        <v>0</v>
      </c>
      <c r="R1090" s="32">
        <v>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2">
        <v>0</v>
      </c>
      <c r="Y1090" s="32">
        <v>0</v>
      </c>
      <c r="Z1090" s="3">
        <v>0</v>
      </c>
      <c r="AA1090" s="33"/>
    </row>
    <row r="1091" spans="11:27" s="30" customFormat="1" ht="11.25">
      <c r="K1091" s="31" t="s">
        <v>1646</v>
      </c>
      <c r="L1091" s="36" t="s">
        <v>1647</v>
      </c>
      <c r="M1091" s="36"/>
      <c r="N1091" s="32">
        <v>0</v>
      </c>
      <c r="O1091" s="32">
        <v>0</v>
      </c>
      <c r="P1091" s="32">
        <v>0</v>
      </c>
      <c r="Q1091" s="32">
        <v>0</v>
      </c>
      <c r="R1091" s="32">
        <v>0</v>
      </c>
      <c r="S1091" s="32">
        <v>0</v>
      </c>
      <c r="T1091" s="32">
        <v>0</v>
      </c>
      <c r="U1091" s="32">
        <v>0</v>
      </c>
      <c r="V1091" s="32">
        <v>0</v>
      </c>
      <c r="W1091" s="32">
        <v>0</v>
      </c>
      <c r="X1091" s="32">
        <v>0</v>
      </c>
      <c r="Y1091" s="32">
        <v>0</v>
      </c>
      <c r="Z1091" s="3">
        <v>0</v>
      </c>
      <c r="AA1091" s="33"/>
    </row>
    <row r="1092" spans="11:27" s="30" customFormat="1" ht="11.25">
      <c r="K1092" s="31" t="s">
        <v>1648</v>
      </c>
      <c r="L1092" s="36" t="s">
        <v>1195</v>
      </c>
      <c r="M1092" s="36"/>
      <c r="N1092" s="32">
        <v>13.658190000000001</v>
      </c>
      <c r="O1092" s="32">
        <v>1679.8754700000002</v>
      </c>
      <c r="P1092" s="32">
        <v>27.68493</v>
      </c>
      <c r="Q1092" s="32">
        <v>237.17967000000002</v>
      </c>
      <c r="R1092" s="32">
        <v>3520.6762500000004</v>
      </c>
      <c r="S1092" s="32">
        <v>3645.9368400000003</v>
      </c>
      <c r="T1092" s="32">
        <v>2047.8467100000003</v>
      </c>
      <c r="U1092" s="32">
        <v>277.51542</v>
      </c>
      <c r="V1092" s="32">
        <v>217.37352000000004</v>
      </c>
      <c r="W1092" s="32">
        <v>300.37098</v>
      </c>
      <c r="X1092" s="32">
        <v>66.31443000000002</v>
      </c>
      <c r="Y1092" s="32">
        <v>137.20707000000004</v>
      </c>
      <c r="Z1092" s="3">
        <v>12171.63948</v>
      </c>
      <c r="AA1092" s="33"/>
    </row>
    <row r="1093" spans="11:27" s="30" customFormat="1" ht="11.25">
      <c r="K1093" s="31" t="s">
        <v>1649</v>
      </c>
      <c r="L1093" s="36" t="s">
        <v>1650</v>
      </c>
      <c r="M1093" s="36"/>
      <c r="N1093" s="32">
        <v>14.958970000000003</v>
      </c>
      <c r="O1093" s="32">
        <v>1839.8636100000003</v>
      </c>
      <c r="P1093" s="32">
        <v>30.321590000000004</v>
      </c>
      <c r="Q1093" s="32">
        <v>259.76821</v>
      </c>
      <c r="R1093" s="32">
        <v>3855.9787500000007</v>
      </c>
      <c r="S1093" s="32">
        <v>3993.1689200000005</v>
      </c>
      <c r="T1093" s="32">
        <v>2242.8797300000006</v>
      </c>
      <c r="U1093" s="32">
        <v>303.94546</v>
      </c>
      <c r="V1093" s="32">
        <v>238.07576000000006</v>
      </c>
      <c r="W1093" s="32">
        <v>328.97774</v>
      </c>
      <c r="X1093" s="32">
        <v>72.63009000000002</v>
      </c>
      <c r="Y1093" s="32">
        <v>150.27441000000005</v>
      </c>
      <c r="Z1093" s="3">
        <v>13330.843240000004</v>
      </c>
      <c r="AA1093" s="33"/>
    </row>
    <row r="1094" spans="11:27" s="30" customFormat="1" ht="11.25">
      <c r="K1094" s="31" t="s">
        <v>1651</v>
      </c>
      <c r="L1094" s="36" t="s">
        <v>1652</v>
      </c>
      <c r="M1094" s="36"/>
      <c r="N1094" s="32">
        <v>3.90234</v>
      </c>
      <c r="O1094" s="32">
        <v>479.96442</v>
      </c>
      <c r="P1094" s="32">
        <v>7.90998</v>
      </c>
      <c r="Q1094" s="32">
        <v>67.76562</v>
      </c>
      <c r="R1094" s="32">
        <v>1005.9075</v>
      </c>
      <c r="S1094" s="32">
        <v>1041.69624</v>
      </c>
      <c r="T1094" s="32">
        <v>585.09906</v>
      </c>
      <c r="U1094" s="32">
        <v>79.29012</v>
      </c>
      <c r="V1094" s="32">
        <v>62.10672000000001</v>
      </c>
      <c r="W1094" s="32">
        <v>85.82027999999998</v>
      </c>
      <c r="X1094" s="32">
        <v>18.946980000000003</v>
      </c>
      <c r="Y1094" s="32">
        <v>39.202020000000005</v>
      </c>
      <c r="Z1094" s="3">
        <v>3477.6112800000005</v>
      </c>
      <c r="AA1094" s="33"/>
    </row>
    <row r="1095" spans="11:27" s="30" customFormat="1" ht="11.25">
      <c r="K1095" s="31" t="s">
        <v>1653</v>
      </c>
      <c r="L1095" s="36" t="s">
        <v>1654</v>
      </c>
      <c r="M1095" s="36"/>
      <c r="N1095" s="32">
        <v>17.5105</v>
      </c>
      <c r="O1095" s="32">
        <v>2153.6865</v>
      </c>
      <c r="P1095" s="32">
        <v>35.4935</v>
      </c>
      <c r="Q1095" s="32">
        <v>304.07649999999995</v>
      </c>
      <c r="R1095" s="32">
        <v>4513.6875</v>
      </c>
      <c r="S1095" s="32">
        <v>4674.277999999999</v>
      </c>
      <c r="T1095" s="32">
        <v>2625.4445</v>
      </c>
      <c r="U1095" s="32">
        <v>355.789</v>
      </c>
      <c r="V1095" s="32">
        <v>278.684</v>
      </c>
      <c r="W1095" s="32">
        <v>385.0909999999999</v>
      </c>
      <c r="X1095" s="32">
        <v>85.0185</v>
      </c>
      <c r="Y1095" s="32">
        <v>175.90650000000002</v>
      </c>
      <c r="Z1095" s="3">
        <v>15604.665999999997</v>
      </c>
      <c r="AA1095" s="33"/>
    </row>
    <row r="1096" spans="11:27" s="30" customFormat="1" ht="11.25">
      <c r="K1096" s="31" t="s">
        <v>1655</v>
      </c>
      <c r="L1096" s="36" t="s">
        <v>1656</v>
      </c>
      <c r="M1096" s="36"/>
      <c r="N1096" s="32">
        <v>0</v>
      </c>
      <c r="O1096" s="32">
        <v>0</v>
      </c>
      <c r="P1096" s="32">
        <v>0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  <c r="V1096" s="32">
        <v>0</v>
      </c>
      <c r="W1096" s="32">
        <v>0</v>
      </c>
      <c r="X1096" s="32">
        <v>0</v>
      </c>
      <c r="Y1096" s="32">
        <v>0</v>
      </c>
      <c r="Z1096" s="3">
        <v>0</v>
      </c>
      <c r="AA1096" s="33"/>
    </row>
    <row r="1097" spans="11:27" s="30" customFormat="1" ht="11.25">
      <c r="K1097" s="31" t="s">
        <v>1657</v>
      </c>
      <c r="L1097" s="36" t="s">
        <v>1658</v>
      </c>
      <c r="M1097" s="36"/>
      <c r="N1097" s="32">
        <v>0</v>
      </c>
      <c r="O1097" s="32">
        <v>0</v>
      </c>
      <c r="P1097" s="32">
        <v>0</v>
      </c>
      <c r="Q1097" s="32">
        <v>0</v>
      </c>
      <c r="R1097" s="32">
        <v>0</v>
      </c>
      <c r="S1097" s="32">
        <v>0</v>
      </c>
      <c r="T1097" s="32">
        <v>0</v>
      </c>
      <c r="U1097" s="32">
        <v>0</v>
      </c>
      <c r="V1097" s="32">
        <v>0</v>
      </c>
      <c r="W1097" s="32">
        <v>0</v>
      </c>
      <c r="X1097" s="32">
        <v>0</v>
      </c>
      <c r="Y1097" s="32">
        <v>0</v>
      </c>
      <c r="Z1097" s="3">
        <v>0</v>
      </c>
      <c r="AA1097" s="33"/>
    </row>
    <row r="1098" spans="11:27" s="30" customFormat="1" ht="11.25">
      <c r="K1098" s="31" t="s">
        <v>1659</v>
      </c>
      <c r="L1098" s="36" t="s">
        <v>1660</v>
      </c>
      <c r="M1098" s="36"/>
      <c r="N1098" s="32">
        <v>3.5021000000000004</v>
      </c>
      <c r="O1098" s="32">
        <v>430.7373</v>
      </c>
      <c r="P1098" s="32">
        <v>7.0987</v>
      </c>
      <c r="Q1098" s="32">
        <v>60.81529999999999</v>
      </c>
      <c r="R1098" s="32">
        <v>902.7375</v>
      </c>
      <c r="S1098" s="32">
        <v>934.8555999999999</v>
      </c>
      <c r="T1098" s="32">
        <v>525.0889000000001</v>
      </c>
      <c r="U1098" s="32">
        <v>71.1578</v>
      </c>
      <c r="V1098" s="32">
        <v>55.73680000000001</v>
      </c>
      <c r="W1098" s="32">
        <v>77.01819999999998</v>
      </c>
      <c r="X1098" s="32">
        <v>17.003700000000002</v>
      </c>
      <c r="Y1098" s="32">
        <v>35.18130000000001</v>
      </c>
      <c r="Z1098" s="3">
        <v>3120.933200000001</v>
      </c>
      <c r="AA1098" s="33"/>
    </row>
    <row r="1099" spans="11:27" s="30" customFormat="1" ht="11.25">
      <c r="K1099" s="31" t="s">
        <v>1661</v>
      </c>
      <c r="L1099" s="36" t="s">
        <v>1662</v>
      </c>
      <c r="M1099" s="36"/>
      <c r="N1099" s="32">
        <v>9.280565000000001</v>
      </c>
      <c r="O1099" s="32">
        <v>1141.453845</v>
      </c>
      <c r="P1099" s="32">
        <v>18.811555</v>
      </c>
      <c r="Q1099" s="32">
        <v>161.16054499999998</v>
      </c>
      <c r="R1099" s="32">
        <v>2392.254375</v>
      </c>
      <c r="S1099" s="32">
        <v>2477.36734</v>
      </c>
      <c r="T1099" s="32">
        <v>1391.4855850000001</v>
      </c>
      <c r="U1099" s="32">
        <v>188.56817</v>
      </c>
      <c r="V1099" s="32">
        <v>147.70252000000002</v>
      </c>
      <c r="W1099" s="32">
        <v>204.09822999999994</v>
      </c>
      <c r="X1099" s="32">
        <v>45.059805000000004</v>
      </c>
      <c r="Y1099" s="32">
        <v>93.23044500000002</v>
      </c>
      <c r="Z1099" s="3">
        <v>8270.472979999999</v>
      </c>
      <c r="AA1099" s="33"/>
    </row>
    <row r="1100" spans="11:27" s="30" customFormat="1" ht="11.25">
      <c r="K1100" s="31" t="s">
        <v>1663</v>
      </c>
      <c r="L1100" s="36" t="s">
        <v>1664</v>
      </c>
      <c r="M1100" s="36"/>
      <c r="N1100" s="32">
        <v>4.20252</v>
      </c>
      <c r="O1100" s="32">
        <v>516.8847599999999</v>
      </c>
      <c r="P1100" s="32">
        <v>8.518439999999998</v>
      </c>
      <c r="Q1100" s="32">
        <v>72.97835999999998</v>
      </c>
      <c r="R1100" s="32">
        <v>1083.285</v>
      </c>
      <c r="S1100" s="32">
        <v>1121.8267199999998</v>
      </c>
      <c r="T1100" s="32">
        <v>630.10668</v>
      </c>
      <c r="U1100" s="32">
        <v>85.38936</v>
      </c>
      <c r="V1100" s="32">
        <v>66.88416000000001</v>
      </c>
      <c r="W1100" s="32">
        <v>92.42183999999997</v>
      </c>
      <c r="X1100" s="32">
        <v>20.40444</v>
      </c>
      <c r="Y1100" s="32">
        <v>42.217560000000006</v>
      </c>
      <c r="Z1100" s="3">
        <v>3745.1198399999994</v>
      </c>
      <c r="AA1100" s="33"/>
    </row>
    <row r="1101" spans="11:27" s="30" customFormat="1" ht="11.25">
      <c r="K1101" s="31" t="s">
        <v>1665</v>
      </c>
      <c r="L1101" s="36" t="s">
        <v>1666</v>
      </c>
      <c r="M1101" s="36"/>
      <c r="N1101" s="32">
        <v>0.525315</v>
      </c>
      <c r="O1101" s="32">
        <v>64.61059499999999</v>
      </c>
      <c r="P1101" s="32">
        <v>1.0648049999999998</v>
      </c>
      <c r="Q1101" s="32">
        <v>9.122294999999998</v>
      </c>
      <c r="R1101" s="32">
        <v>135.410625</v>
      </c>
      <c r="S1101" s="32">
        <v>140.22833999999997</v>
      </c>
      <c r="T1101" s="32">
        <v>78.763335</v>
      </c>
      <c r="U1101" s="32">
        <v>10.67367</v>
      </c>
      <c r="V1101" s="32">
        <v>8.360520000000001</v>
      </c>
      <c r="W1101" s="32">
        <v>11.552729999999997</v>
      </c>
      <c r="X1101" s="32">
        <v>2.550555</v>
      </c>
      <c r="Y1101" s="32">
        <v>5.277195000000001</v>
      </c>
      <c r="Z1101" s="3">
        <v>468.1399799999999</v>
      </c>
      <c r="AA1101" s="33"/>
    </row>
    <row r="1102" spans="11:27" ht="11.25">
      <c r="K1102" s="9"/>
      <c r="L1102" s="15" t="s">
        <v>141</v>
      </c>
      <c r="M1102" s="15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11"/>
    </row>
    <row r="1103" spans="11:27" ht="11.25">
      <c r="K1103" s="9"/>
      <c r="L1103" s="19" t="s">
        <v>142</v>
      </c>
      <c r="M1103" s="19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34"/>
      <c r="Y1103" s="1"/>
      <c r="Z1103" s="3"/>
      <c r="AA1103" s="11"/>
    </row>
    <row r="1104" spans="11:27" ht="11.25">
      <c r="K1104" s="9" t="s">
        <v>143</v>
      </c>
      <c r="L1104" s="25" t="s">
        <v>1176</v>
      </c>
      <c r="M1104" s="25"/>
      <c r="N1104" s="40">
        <v>271345.36039420037</v>
      </c>
      <c r="O1104" s="40">
        <v>319908.3509309002</v>
      </c>
      <c r="P1104" s="40">
        <v>234219.41697539983</v>
      </c>
      <c r="Q1104" s="40">
        <v>284621.14241759974</v>
      </c>
      <c r="R1104" s="40">
        <v>293231.0099432</v>
      </c>
      <c r="S1104" s="40">
        <v>252666.6291085001</v>
      </c>
      <c r="T1104" s="40">
        <v>433391.8926622001</v>
      </c>
      <c r="U1104" s="40">
        <v>419599.5649475995</v>
      </c>
      <c r="V1104" s="40">
        <v>244820.74728329974</v>
      </c>
      <c r="W1104" s="40">
        <v>442606.2956055996</v>
      </c>
      <c r="X1104" s="40">
        <v>373309.56423110014</v>
      </c>
      <c r="Y1104" s="40">
        <v>484969.45212499984</v>
      </c>
      <c r="Z1104" s="3">
        <v>4054689.4266245994</v>
      </c>
      <c r="AA1104" s="11"/>
    </row>
    <row r="1105" spans="11:27" ht="11.25">
      <c r="K1105" s="9" t="s">
        <v>144</v>
      </c>
      <c r="L1105" s="25" t="s">
        <v>311</v>
      </c>
      <c r="M1105" s="25"/>
      <c r="N1105" s="40">
        <v>-20033.34508990025</v>
      </c>
      <c r="O1105" s="40">
        <v>-29994.049614299925</v>
      </c>
      <c r="P1105" s="40">
        <v>91084.1545065998</v>
      </c>
      <c r="Q1105" s="40">
        <v>40700.579832699295</v>
      </c>
      <c r="R1105" s="40">
        <v>-170658.26941779978</v>
      </c>
      <c r="S1105" s="40">
        <v>39390.347317799824</v>
      </c>
      <c r="T1105" s="40">
        <v>187736.2908071011</v>
      </c>
      <c r="U1105" s="40">
        <v>124323.76165580003</v>
      </c>
      <c r="V1105" s="40">
        <v>44961.9195068002</v>
      </c>
      <c r="W1105" s="40">
        <v>-114465.90271669943</v>
      </c>
      <c r="X1105" s="40">
        <v>209620.67648709958</v>
      </c>
      <c r="Y1105" s="40">
        <v>93022.26085930131</v>
      </c>
      <c r="Z1105" s="3">
        <v>495688.4241345018</v>
      </c>
      <c r="AA1105" s="11"/>
    </row>
    <row r="1106" spans="11:27" ht="11.25">
      <c r="K1106" s="9" t="s">
        <v>145</v>
      </c>
      <c r="L1106" s="25" t="s">
        <v>649</v>
      </c>
      <c r="M1106" s="25"/>
      <c r="N1106" s="40">
        <v>-97728.68998429994</v>
      </c>
      <c r="O1106" s="40">
        <v>-72459.96503659996</v>
      </c>
      <c r="P1106" s="40">
        <v>-44471.387901999966</v>
      </c>
      <c r="Q1106" s="40">
        <v>-73745.90671030007</v>
      </c>
      <c r="R1106" s="40">
        <v>-87002.26282539999</v>
      </c>
      <c r="S1106" s="40">
        <v>-101027.56522629996</v>
      </c>
      <c r="T1106" s="40">
        <v>-87290.05736929996</v>
      </c>
      <c r="U1106" s="40">
        <v>-46776.86100339994</v>
      </c>
      <c r="V1106" s="40">
        <v>-90766.02739009997</v>
      </c>
      <c r="W1106" s="40">
        <v>-124984.95888890002</v>
      </c>
      <c r="X1106" s="40">
        <v>-67526.9941182</v>
      </c>
      <c r="Y1106" s="40">
        <v>1194994.8007157</v>
      </c>
      <c r="Z1106" s="3">
        <v>301214.1242609002</v>
      </c>
      <c r="AA1106" s="11"/>
    </row>
    <row r="1107" spans="11:27" ht="11.25">
      <c r="K1107" s="9" t="s">
        <v>146</v>
      </c>
      <c r="L1107" s="25" t="s">
        <v>157</v>
      </c>
      <c r="M1107" s="25"/>
      <c r="N1107" s="40">
        <v>-60165.326779999996</v>
      </c>
      <c r="O1107" s="40">
        <v>-54150.61858999999</v>
      </c>
      <c r="P1107" s="40">
        <v>-39959.01692999998</v>
      </c>
      <c r="Q1107" s="40">
        <v>-54434.39298000002</v>
      </c>
      <c r="R1107" s="40">
        <v>-59970.74431999998</v>
      </c>
      <c r="S1107" s="40">
        <v>-44886.30345999999</v>
      </c>
      <c r="T1107" s="40">
        <v>-59069.92694000001</v>
      </c>
      <c r="U1107" s="40">
        <v>-22634.021419999997</v>
      </c>
      <c r="V1107" s="40">
        <v>-62358.78169999995</v>
      </c>
      <c r="W1107" s="40">
        <v>-56984.187439999994</v>
      </c>
      <c r="X1107" s="40">
        <v>-36331.97042000002</v>
      </c>
      <c r="Y1107" s="40">
        <v>-8100.528099999989</v>
      </c>
      <c r="Z1107" s="3">
        <v>-559045.8190799999</v>
      </c>
      <c r="AA1107" s="11"/>
    </row>
    <row r="1108" spans="11:27" ht="11.25">
      <c r="K1108" s="9" t="s">
        <v>147</v>
      </c>
      <c r="L1108" s="25" t="s">
        <v>510</v>
      </c>
      <c r="M1108" s="25"/>
      <c r="N1108" s="40">
        <v>424118.3749199996</v>
      </c>
      <c r="O1108" s="40">
        <v>300537.20813999977</v>
      </c>
      <c r="P1108" s="40">
        <v>449558.12616</v>
      </c>
      <c r="Q1108" s="40">
        <v>404777.2460499995</v>
      </c>
      <c r="R1108" s="40">
        <v>395627.0189099997</v>
      </c>
      <c r="S1108" s="40">
        <v>257889.81083000006</v>
      </c>
      <c r="T1108" s="40">
        <v>546670.1404700004</v>
      </c>
      <c r="U1108" s="40">
        <v>525127.2714099992</v>
      </c>
      <c r="V1108" s="40">
        <v>415035.70370000065</v>
      </c>
      <c r="W1108" s="40">
        <v>562317.58567</v>
      </c>
      <c r="X1108" s="40">
        <v>460215.094960001</v>
      </c>
      <c r="Y1108" s="40">
        <v>491945.48194999684</v>
      </c>
      <c r="Z1108" s="3">
        <v>5233819.063169997</v>
      </c>
      <c r="AA1108" s="11"/>
    </row>
    <row r="1109" spans="11:27" ht="11.25">
      <c r="K1109" s="9" t="s">
        <v>148</v>
      </c>
      <c r="L1109" s="25" t="s">
        <v>872</v>
      </c>
      <c r="M1109" s="25"/>
      <c r="N1109" s="40">
        <v>-51506.783459999984</v>
      </c>
      <c r="O1109" s="40">
        <v>-52799.81582999999</v>
      </c>
      <c r="P1109" s="40">
        <v>-22436.62281</v>
      </c>
      <c r="Q1109" s="40">
        <v>-41437.25861000001</v>
      </c>
      <c r="R1109" s="40">
        <v>-44910.05228999998</v>
      </c>
      <c r="S1109" s="40">
        <v>-35143.73857000001</v>
      </c>
      <c r="T1109" s="40">
        <v>-44664.55962999998</v>
      </c>
      <c r="U1109" s="40">
        <v>-22984.995589999984</v>
      </c>
      <c r="V1109" s="40">
        <v>-54890.05140000002</v>
      </c>
      <c r="W1109" s="40">
        <v>-62577.11223000003</v>
      </c>
      <c r="X1109" s="40">
        <v>-111883.22114000001</v>
      </c>
      <c r="Y1109" s="40">
        <v>-4469.837550000004</v>
      </c>
      <c r="Z1109" s="3">
        <v>-549704.0491100001</v>
      </c>
      <c r="AA1109" s="11"/>
    </row>
    <row r="1110" spans="11:27" ht="11.25">
      <c r="K1110" s="9" t="s">
        <v>149</v>
      </c>
      <c r="L1110" s="16" t="s">
        <v>509</v>
      </c>
      <c r="M1110" s="16"/>
      <c r="N1110" s="3">
        <v>212142.75</v>
      </c>
      <c r="O1110" s="3">
        <v>170071.95</v>
      </c>
      <c r="P1110" s="3">
        <v>394834.3</v>
      </c>
      <c r="Q1110" s="3">
        <v>-188110</v>
      </c>
      <c r="R1110" s="3">
        <v>189266.03</v>
      </c>
      <c r="S1110" s="3">
        <v>135285.97</v>
      </c>
      <c r="T1110" s="3">
        <v>432897.52</v>
      </c>
      <c r="U1110" s="3">
        <v>364238.18</v>
      </c>
      <c r="V1110" s="3">
        <v>-68622.7</v>
      </c>
      <c r="W1110" s="3">
        <v>-13282.7</v>
      </c>
      <c r="X1110" s="3">
        <v>-76985.3</v>
      </c>
      <c r="Y1110" s="3">
        <v>1317901</v>
      </c>
      <c r="Z1110" s="3">
        <v>2869637</v>
      </c>
      <c r="AA1110" s="11"/>
    </row>
    <row r="1111" spans="9:27" ht="11.25">
      <c r="I1111" t="s">
        <v>34</v>
      </c>
      <c r="K1111" s="9"/>
      <c r="L1111" s="19" t="s">
        <v>150</v>
      </c>
      <c r="M1111" s="19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11"/>
    </row>
    <row r="1112" spans="11:27" ht="11.25">
      <c r="K1112" s="9" t="s">
        <v>151</v>
      </c>
      <c r="L1112" s="25" t="s">
        <v>1176</v>
      </c>
      <c r="M1112" s="25"/>
      <c r="N1112" s="3">
        <v>123519.94849461548</v>
      </c>
      <c r="O1112" s="3">
        <v>132364.9526542552</v>
      </c>
      <c r="P1112" s="3">
        <v>138441.01412948422</v>
      </c>
      <c r="Q1112" s="3">
        <v>-95525.17201270751</v>
      </c>
      <c r="R1112" s="3">
        <v>170076.09210573652</v>
      </c>
      <c r="S1112" s="3">
        <v>92662.65279337732</v>
      </c>
      <c r="T1112" s="3">
        <v>192075.46246949045</v>
      </c>
      <c r="U1112" s="3">
        <v>156487.42460928834</v>
      </c>
      <c r="V1112" s="3">
        <v>-33816.7109459385</v>
      </c>
      <c r="W1112" s="3">
        <v>-9101.873306526313</v>
      </c>
      <c r="X1112" s="3">
        <v>-34734.3961588743</v>
      </c>
      <c r="Y1112" s="3">
        <v>283765.1456196179</v>
      </c>
      <c r="Z1112" s="3">
        <v>1296193.1593270483</v>
      </c>
      <c r="AA1112" s="11"/>
    </row>
    <row r="1113" spans="11:27" ht="11.25">
      <c r="K1113" s="9" t="s">
        <v>152</v>
      </c>
      <c r="L1113" s="25" t="s">
        <v>311</v>
      </c>
      <c r="M1113" s="25"/>
      <c r="N1113" s="3">
        <v>-9119.440074761</v>
      </c>
      <c r="O1113" s="3">
        <v>-12410.307344442348</v>
      </c>
      <c r="P1113" s="3">
        <v>53837.47805308865</v>
      </c>
      <c r="Q1113" s="3">
        <v>-13660.017862731765</v>
      </c>
      <c r="R1113" s="3">
        <v>-98983.02213578827</v>
      </c>
      <c r="S1113" s="3">
        <v>14445.968150991708</v>
      </c>
      <c r="T1113" s="3">
        <v>83203.06745374833</v>
      </c>
      <c r="U1113" s="3">
        <v>46365.885249868494</v>
      </c>
      <c r="V1113" s="3">
        <v>-6210.520359929207</v>
      </c>
      <c r="W1113" s="3">
        <v>2353.9071965052804</v>
      </c>
      <c r="X1113" s="3">
        <v>-19504.04789438171</v>
      </c>
      <c r="Y1113" s="3">
        <v>54429.150708243134</v>
      </c>
      <c r="Z1113" s="3">
        <v>158460.45822937746</v>
      </c>
      <c r="AA1113" s="11"/>
    </row>
    <row r="1114" spans="11:27" ht="11.25">
      <c r="K1114" s="9" t="s">
        <v>153</v>
      </c>
      <c r="L1114" s="25" t="s">
        <v>649</v>
      </c>
      <c r="M1114" s="25"/>
      <c r="N1114" s="3">
        <v>-44487.37481919733</v>
      </c>
      <c r="O1114" s="3">
        <v>-29980.961151808817</v>
      </c>
      <c r="P1114" s="3">
        <v>-26285.882359382646</v>
      </c>
      <c r="Q1114" s="3">
        <v>24750.762940156364</v>
      </c>
      <c r="R1114" s="3">
        <v>-50461.93739388772</v>
      </c>
      <c r="S1114" s="3">
        <v>-37050.726612198974</v>
      </c>
      <c r="T1114" s="3">
        <v>-38686.18315678746</v>
      </c>
      <c r="U1114" s="3">
        <v>-17445.18136152702</v>
      </c>
      <c r="V1114" s="3">
        <v>12537.37089696207</v>
      </c>
      <c r="W1114" s="3">
        <v>2570.2238588171035</v>
      </c>
      <c r="X1114" s="3">
        <v>6283.014393029394</v>
      </c>
      <c r="Y1114" s="3">
        <v>699214.913751671</v>
      </c>
      <c r="Z1114" s="3">
        <v>96291.39159116519</v>
      </c>
      <c r="AA1114" s="11"/>
    </row>
    <row r="1115" spans="11:27" ht="11.25">
      <c r="K1115" s="9" t="s">
        <v>154</v>
      </c>
      <c r="L1115" s="25" t="s">
        <v>157</v>
      </c>
      <c r="M1115" s="25"/>
      <c r="N1115" s="3">
        <v>-27388.04177167774</v>
      </c>
      <c r="O1115" s="3">
        <v>-22405.304659934252</v>
      </c>
      <c r="P1115" s="3">
        <v>-23618.737075019922</v>
      </c>
      <c r="Q1115" s="3">
        <v>18269.390350462887</v>
      </c>
      <c r="R1115" s="3">
        <v>-34783.462487796205</v>
      </c>
      <c r="S1115" s="3">
        <v>-16461.548433869637</v>
      </c>
      <c r="T1115" s="3">
        <v>-26179.270372006868</v>
      </c>
      <c r="U1115" s="3">
        <v>-8441.237828760839</v>
      </c>
      <c r="V1115" s="3">
        <v>8613.522011880674</v>
      </c>
      <c r="W1115" s="3">
        <v>1171.8379510272518</v>
      </c>
      <c r="X1115" s="3">
        <v>3380.489477680651</v>
      </c>
      <c r="Y1115" s="3">
        <v>-4739.777991830777</v>
      </c>
      <c r="Z1115" s="3">
        <v>-178714.39466699556</v>
      </c>
      <c r="AA1115" s="11"/>
    </row>
    <row r="1116" spans="11:27" ht="11.25">
      <c r="K1116" s="9" t="s">
        <v>155</v>
      </c>
      <c r="L1116" s="25" t="s">
        <v>510</v>
      </c>
      <c r="M1116" s="25"/>
      <c r="N1116" s="3">
        <v>193064.21804902944</v>
      </c>
      <c r="O1116" s="3">
        <v>124349.96839105856</v>
      </c>
      <c r="P1116" s="3">
        <v>265722.1322614675</v>
      </c>
      <c r="Q1116" s="3">
        <v>-135852.22702473865</v>
      </c>
      <c r="R1116" s="3">
        <v>229466.51283808207</v>
      </c>
      <c r="S1116" s="3">
        <v>94578.19611638667</v>
      </c>
      <c r="T1116" s="3">
        <v>242279.38230233252</v>
      </c>
      <c r="U1116" s="3">
        <v>195843.42110868453</v>
      </c>
      <c r="V1116" s="3">
        <v>-57328.23945687097</v>
      </c>
      <c r="W1116" s="3">
        <v>-11563.648040290875</v>
      </c>
      <c r="X1116" s="3">
        <v>-42820.47651138885</v>
      </c>
      <c r="Y1116" s="3">
        <v>287846.95759862656</v>
      </c>
      <c r="Z1116" s="3">
        <v>1673134.4261017668</v>
      </c>
      <c r="AA1116" s="11"/>
    </row>
    <row r="1117" spans="11:27" ht="11.25">
      <c r="K1117" s="9" t="s">
        <v>156</v>
      </c>
      <c r="L1117" s="25" t="s">
        <v>872</v>
      </c>
      <c r="M1117" s="25"/>
      <c r="N1117" s="3">
        <v>-23446.559878008855</v>
      </c>
      <c r="O1117" s="3">
        <v>-21846.397889128333</v>
      </c>
      <c r="P1117" s="3">
        <v>-13261.705009637857</v>
      </c>
      <c r="Q1117" s="3">
        <v>13907.263609558655</v>
      </c>
      <c r="R1117" s="3">
        <v>-26048.152926346414</v>
      </c>
      <c r="S1117" s="3">
        <v>-12888.572014687075</v>
      </c>
      <c r="T1117" s="3">
        <v>-19794.93869677693</v>
      </c>
      <c r="U1117" s="3">
        <v>-8572.131777553515</v>
      </c>
      <c r="V1117" s="3">
        <v>7581.8778538959505</v>
      </c>
      <c r="W1117" s="3">
        <v>1286.852340467551</v>
      </c>
      <c r="X1117" s="3">
        <v>10410.116693934797</v>
      </c>
      <c r="Y1117" s="3">
        <v>-2615.389686327839</v>
      </c>
      <c r="Z1117" s="3">
        <v>-175728.04058236207</v>
      </c>
      <c r="AA1117" s="11"/>
    </row>
    <row r="1118" spans="11:27" ht="6.75" customHeight="1" thickBot="1">
      <c r="K1118" s="37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9"/>
    </row>
  </sheetData>
  <sheetProtection autoFilter="0"/>
  <conditionalFormatting sqref="N416:Y416">
    <cfRule type="expression" priority="1" dxfId="0" stopIfTrue="1">
      <formula>ABS(SUM(N415:N422)-1)&gt;kCrosscheckTolerance</formula>
    </cfRule>
  </conditionalFormatting>
  <conditionalFormatting sqref="N417:Y417">
    <cfRule type="expression" priority="2" dxfId="0" stopIfTrue="1">
      <formula>ABS(SUM(N415:N422)-1)&gt;kCrosscheckTolerance</formula>
    </cfRule>
  </conditionalFormatting>
  <conditionalFormatting sqref="N418:Y418">
    <cfRule type="expression" priority="3" dxfId="0" stopIfTrue="1">
      <formula>ABS(SUM(N415:N422)-1)&gt;kCrosscheckTolerance</formula>
    </cfRule>
  </conditionalFormatting>
  <conditionalFormatting sqref="N419:Y419">
    <cfRule type="expression" priority="4" dxfId="0" stopIfTrue="1">
      <formula>ABS(SUM(N415:N422)-1)&gt;kCrosscheckTolerance</formula>
    </cfRule>
  </conditionalFormatting>
  <conditionalFormatting sqref="N420:Y420">
    <cfRule type="expression" priority="5" dxfId="0" stopIfTrue="1">
      <formula>ABS(SUM(N415:N422)-1)&gt;kCrosscheckTolerance</formula>
    </cfRule>
  </conditionalFormatting>
  <conditionalFormatting sqref="N421:Y421">
    <cfRule type="expression" priority="6" dxfId="0" stopIfTrue="1">
      <formula>ABS(SUM(N415:N422)-1)&gt;kCrosscheckTolerance</formula>
    </cfRule>
  </conditionalFormatting>
  <conditionalFormatting sqref="N564:Y564 N569:Y569">
    <cfRule type="expression" priority="7" dxfId="0" stopIfTrue="1">
      <formula>ABS(SUM(N563:N568)-1)&gt;kCrosscheckTolerance</formula>
    </cfRule>
  </conditionalFormatting>
  <conditionalFormatting sqref="N565:Y565 N570:Y570">
    <cfRule type="expression" priority="8" dxfId="0" stopIfTrue="1">
      <formula>ABS(SUM(N563:N568)-1)&gt;kCrosscheckTolerance</formula>
    </cfRule>
  </conditionalFormatting>
  <conditionalFormatting sqref="N566:Y566 N571:Y571">
    <cfRule type="expression" priority="9" dxfId="0" stopIfTrue="1">
      <formula>ABS(SUM(N563:N568)-1)&gt;kCrosscheckTolerance</formula>
    </cfRule>
  </conditionalFormatting>
  <conditionalFormatting sqref="N567:Y567 N572:Y572">
    <cfRule type="expression" priority="10" dxfId="0" stopIfTrue="1">
      <formula>ABS(SUM(N563:N568)-1)&gt;kCrosscheckTolerance</formula>
    </cfRule>
  </conditionalFormatting>
  <conditionalFormatting sqref="N423:Y423 N493:Y493 N430:Y430 N437:Y437 N444:Y444 N451:Y451 N458:Y458 N465:Y465 N472:Y472 N479:Y479 N486:Y486 N507:Y507 N514:Y514 N542:Y542 N521:Y521 N528:Y528 N535:Y535 N549:Y549 N500:Y500 N556:Y556">
    <cfRule type="expression" priority="11" dxfId="0" stopIfTrue="1">
      <formula>ABS(SUM(N422:N428)-1)&gt;kCrosscheckTolerance</formula>
    </cfRule>
  </conditionalFormatting>
  <conditionalFormatting sqref="N424:Y424 N494:Y494 N431:Y431 N438:Y438 N445:Y445 N452:Y452 N459:Y459 N466:Y466 N473:Y473 N480:Y480 N487:Y487 N508:Y508 N515:Y515 N543:Y543 N522:Y522 N529:Y529 N536:Y536 N550:Y550 N501:Y501 N557:Y557">
    <cfRule type="expression" priority="12" dxfId="0" stopIfTrue="1">
      <formula>ABS(SUM(N422:N428)-1)&gt;kCrosscheckTolerance</formula>
    </cfRule>
  </conditionalFormatting>
  <conditionalFormatting sqref="N425:Y425 N495:Y495 N432:Y432 N439:Y439 N446:Y446 N453:Y453 N460:Y460 N467:Y467 N474:Y474 N481:Y481 N488:Y488 N509:Y509 N516:Y516 N544:Y544 N523:Y523 N530:Y530 N537:Y537 N551:Y551 N502:Y502 N558:Y558">
    <cfRule type="expression" priority="13" dxfId="0" stopIfTrue="1">
      <formula>ABS(SUM(N422:N428)-1)&gt;kCrosscheckTolerance</formula>
    </cfRule>
  </conditionalFormatting>
  <conditionalFormatting sqref="N426:Y426 N496:Y496 N433:Y433 N440:Y440 N447:Y447 N454:Y454 N461:Y461 N468:Y468 N475:Y475 N482:Y482 N489:Y489 N510:Y510 N517:Y517 N545:Y545 N524:Y524 N531:Y531 N538:Y538 N552:Y552 N503:Y503 N559:Y559">
    <cfRule type="expression" priority="14" dxfId="0" stopIfTrue="1">
      <formula>ABS(SUM(N422:N428)-1)&gt;kCrosscheckTolerance</formula>
    </cfRule>
  </conditionalFormatting>
  <conditionalFormatting sqref="N427:Y427 N497:Y497 N434:Y434 N441:Y441 N448:Y448 N455:Y455 N462:Y462 N469:Y469 N476:Y476 N483:Y483 N490:Y490 N511:Y511 N518:Y518 N546:Y546 N525:Y525 N532:Y532 N539:Y539 N553:Y553 N504:Y504 N560:Y560">
    <cfRule type="expression" priority="15" dxfId="0" stopIfTrue="1">
      <formula>ABS(SUM(N422:N428)-1)&gt;kCrosscheckTolerance</formula>
    </cfRule>
  </conditionalFormatting>
  <conditionalFormatting sqref="N428:Y428 N491:Y491 N435:Y435 N442:Y442 N449:Y449 N456:Y456 N463:Y463 N470:Y470 N477:Y477 N484:Y484 N505:Y505 N512:Y512 N519:Y519 N547:Y547 N526:Y526 N533:Y533 N540:Y540 N498:Y498 N554:Y554 N561:Y561">
    <cfRule type="expression" priority="16" dxfId="0" stopIfTrue="1">
      <formula>ABS(SUM(N422:N428)-1)&gt;kCrosscheckTolerance</formula>
    </cfRule>
  </conditionalFormatting>
  <conditionalFormatting sqref="N574:Y574">
    <cfRule type="expression" priority="17" dxfId="0" stopIfTrue="1">
      <formula>ABS(SUM(N573:N577)-1)&gt;kCrosscheckTolerance</formula>
    </cfRule>
  </conditionalFormatting>
  <conditionalFormatting sqref="N575:Y575">
    <cfRule type="expression" priority="18" dxfId="0" stopIfTrue="1">
      <formula>ABS(SUM(N573:N577)-1)&gt;kCrosscheckTolerance</formula>
    </cfRule>
  </conditionalFormatting>
  <conditionalFormatting sqref="N576:Y576">
    <cfRule type="expression" priority="19" dxfId="0" stopIfTrue="1">
      <formula>ABS(SUM(N573:N577)-1)&gt;kCrosscheckTolerance</formula>
    </cfRule>
  </conditionalFormatting>
  <conditionalFormatting sqref="N577:Y578">
    <cfRule type="expression" priority="20" dxfId="0" stopIfTrue="1">
      <formula>ABS(SUM(N573:N577)-1)&gt;kCrosscheckTolerance</formula>
    </cfRule>
  </conditionalFormatting>
  <conditionalFormatting sqref="K11">
    <cfRule type="expression" priority="21" dxfId="0" stopIfTrue="1">
      <formula>SEARCH("error",K11)&gt;0</formula>
    </cfRule>
  </conditionalFormatting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CACADC"/>
  </sheetPr>
  <dimension ref="K11:N24"/>
  <sheetViews>
    <sheetView showOutlineSymbols="0" workbookViewId="0" topLeftCell="K11">
      <pane xSplit="1" ySplit="4" topLeftCell="L18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L12" sqref="L12"/>
    </sheetView>
  </sheetViews>
  <sheetFormatPr defaultColWidth="9.33203125" defaultRowHeight="11.25" outlineLevelRow="2"/>
  <cols>
    <col min="11" max="11" width="28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63" t="s">
        <v>95</v>
      </c>
      <c r="L11" s="64" t="str">
        <f>kOrgName</f>
        <v>AbleOwl © 2008</v>
      </c>
      <c r="M11" s="64"/>
      <c r="N11" s="65"/>
    </row>
    <row r="12" spans="11:14" ht="15.75">
      <c r="K12" s="66"/>
      <c r="L12" s="67" t="str">
        <f>kNow</f>
        <v>23-Aug-2011 4:56 p.m. </v>
      </c>
      <c r="M12" s="67"/>
      <c r="N12" s="68"/>
    </row>
    <row r="13" spans="11:14" ht="11.25">
      <c r="K13" s="69"/>
      <c r="L13" s="45"/>
      <c r="M13" s="45"/>
      <c r="N13" s="68"/>
    </row>
    <row r="14" spans="11:14" ht="12" thickBot="1">
      <c r="K14" s="70"/>
      <c r="L14" s="71" t="s">
        <v>96</v>
      </c>
      <c r="M14" s="71" t="s">
        <v>97</v>
      </c>
      <c r="N14" s="72"/>
    </row>
    <row r="15" spans="11:14" ht="6.75" customHeight="1">
      <c r="K15" s="73"/>
      <c r="L15" s="1"/>
      <c r="M15" s="1"/>
      <c r="N15" s="74"/>
    </row>
    <row r="16" spans="11:14" ht="11.25">
      <c r="K16" s="51" t="s">
        <v>98</v>
      </c>
      <c r="N16" s="74"/>
    </row>
    <row r="17" spans="11:14" ht="11.25">
      <c r="K17" s="52" t="s">
        <v>99</v>
      </c>
      <c r="L17" s="75">
        <v>1000</v>
      </c>
      <c r="M17" s="75"/>
      <c r="N17" s="74"/>
    </row>
    <row r="18" spans="11:14" ht="11.25">
      <c r="K18" s="52" t="s">
        <v>100</v>
      </c>
      <c r="L18" s="75">
        <v>2500</v>
      </c>
      <c r="M18" s="75"/>
      <c r="N18" s="74"/>
    </row>
    <row r="19" spans="11:14" ht="11.25">
      <c r="K19" s="52" t="s">
        <v>101</v>
      </c>
      <c r="L19" s="75">
        <v>320</v>
      </c>
      <c r="M19" s="75">
        <f>L19*deExchYearAvg</f>
        <v>744</v>
      </c>
      <c r="N19" s="74"/>
    </row>
    <row r="20" spans="11:14" ht="11.25">
      <c r="K20" s="52" t="s">
        <v>102</v>
      </c>
      <c r="L20" s="75">
        <v>0</v>
      </c>
      <c r="M20" s="75" t="e">
        <f>L17*(deExchCurEnd-deExchHist)+L18*(deExchCurEnd-deExchYearStart)+L19*(deExchCurEnd-deExchYearAvg)</f>
        <v>#NAME?</v>
      </c>
      <c r="N20" s="74"/>
    </row>
    <row r="21" spans="11:14" ht="6.75" customHeight="1">
      <c r="K21" s="52"/>
      <c r="L21" s="76"/>
      <c r="M21" s="76"/>
      <c r="N21" s="74"/>
    </row>
    <row r="22" spans="11:14" ht="11.25" outlineLevel="2">
      <c r="K22" s="52" t="s">
        <v>103</v>
      </c>
      <c r="L22" s="77">
        <f>SUM(L16:L21)</f>
        <v>3820</v>
      </c>
      <c r="M22" s="77" t="e">
        <f>SUM(M16:M21)</f>
        <v>#NAME?</v>
      </c>
      <c r="N22" s="74"/>
    </row>
    <row r="23" spans="11:14" ht="11.25" outlineLevel="2">
      <c r="K23" s="73"/>
      <c r="L23" s="1"/>
      <c r="M23" s="1"/>
      <c r="N23" s="74"/>
    </row>
    <row r="24" spans="11:14" ht="6" customHeight="1" thickBot="1">
      <c r="K24" s="78"/>
      <c r="L24" s="79"/>
      <c r="M24" s="79"/>
      <c r="N24" s="80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CACADC"/>
  </sheetPr>
  <dimension ref="K11:Z19"/>
  <sheetViews>
    <sheetView showOutlineSymbols="0" workbookViewId="0" topLeftCell="K11">
      <pane xSplit="1" ySplit="4" topLeftCell="L15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M20" sqref="M20"/>
    </sheetView>
  </sheetViews>
  <sheetFormatPr defaultColWidth="9.33203125" defaultRowHeight="11.25" outlineLevelRow="2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63" t="s">
        <v>104</v>
      </c>
      <c r="L11" s="81"/>
      <c r="M11" s="64" t="str">
        <f>kOrgName</f>
        <v>AbleOwl © 2008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65"/>
    </row>
    <row r="12" spans="11:26" ht="15.75">
      <c r="K12" s="66" t="s">
        <v>105</v>
      </c>
      <c r="L12" s="45"/>
      <c r="M12" s="67" t="str">
        <f>kNow</f>
        <v>23-Aug-2011 4:56 p.m. 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68"/>
    </row>
    <row r="13" spans="11:26" ht="11.25">
      <c r="K13" s="69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68"/>
    </row>
    <row r="14" spans="11:26" ht="12" thickBot="1">
      <c r="K14" s="70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72"/>
    </row>
    <row r="15" spans="11:26" ht="11.25">
      <c r="K15" s="7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74"/>
    </row>
    <row r="16" spans="11:26" ht="11.25" outlineLevel="2">
      <c r="K16" s="7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4"/>
    </row>
    <row r="17" spans="11:26" ht="11.25" outlineLevel="2">
      <c r="K17" s="7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74"/>
    </row>
    <row r="18" spans="11:26" ht="11.25" outlineLevel="1">
      <c r="K18" s="73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4"/>
    </row>
    <row r="19" spans="11:26" ht="6" customHeight="1" thickBot="1"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K11:Z34"/>
  <sheetViews>
    <sheetView showOutlineSymbols="0" workbookViewId="0" topLeftCell="K11">
      <pane xSplit="1" ySplit="4" topLeftCell="L15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63" t="s">
        <v>106</v>
      </c>
      <c r="L11" s="81"/>
      <c r="M11" s="81" t="str">
        <f>kOrgName</f>
        <v>AbleOwl © 2008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65"/>
    </row>
    <row r="12" spans="11:26" ht="15.75">
      <c r="K12" s="66" t="s">
        <v>105</v>
      </c>
      <c r="L12" s="45"/>
      <c r="M12" s="45" t="str">
        <f>kNow</f>
        <v>23-Aug-2011 4:56 p.m. 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68"/>
    </row>
    <row r="13" spans="11:26" ht="12.75">
      <c r="K13" s="96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68"/>
    </row>
    <row r="14" spans="11:26" ht="12" thickBot="1">
      <c r="K14" s="70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</row>
    <row r="15" spans="11:26" ht="6" customHeight="1">
      <c r="K15" s="8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74"/>
    </row>
    <row r="16" spans="11:26" ht="11.25">
      <c r="K16" s="7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4"/>
    </row>
    <row r="17" spans="11:26" ht="11.25">
      <c r="K17" s="7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74"/>
    </row>
    <row r="18" spans="11:26" ht="11.25">
      <c r="K18" s="7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74"/>
    </row>
    <row r="19" spans="11:26" ht="11.25">
      <c r="K19" s="7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4"/>
    </row>
    <row r="20" spans="11:26" ht="11.25">
      <c r="K20" s="7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4"/>
    </row>
    <row r="21" spans="11:26" ht="11.25">
      <c r="K21" s="7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4"/>
    </row>
    <row r="22" spans="11:26" ht="11.25">
      <c r="K22" s="7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4"/>
    </row>
    <row r="23" spans="11:26" ht="11.25">
      <c r="K23" s="7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74"/>
    </row>
    <row r="24" spans="11:26" ht="11.25">
      <c r="K24" s="7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4"/>
    </row>
    <row r="25" spans="11:26" ht="11.25">
      <c r="K25" s="7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74"/>
    </row>
    <row r="26" spans="11:26" ht="11.25">
      <c r="K26" s="7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74"/>
    </row>
    <row r="27" spans="11:26" ht="11.25">
      <c r="K27" s="7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74"/>
    </row>
    <row r="28" spans="11:26" ht="11.25">
      <c r="K28" s="7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74"/>
    </row>
    <row r="29" spans="11:26" ht="11.25">
      <c r="K29" s="7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4"/>
    </row>
    <row r="30" spans="11:26" ht="11.25">
      <c r="K30" s="7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74"/>
    </row>
    <row r="31" spans="11:26" ht="11.25">
      <c r="K31" s="7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4"/>
    </row>
    <row r="32" spans="11:26" ht="11.25">
      <c r="K32" s="7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74"/>
    </row>
    <row r="33" spans="11:26" ht="11.25">
      <c r="K33" s="84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4"/>
    </row>
    <row r="34" spans="11:26" ht="6" customHeight="1" thickBot="1">
      <c r="K34" s="7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&amp;L&amp;8&amp;D &amp;T&amp;C&amp;8&amp;Z&amp;F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FF00"/>
  </sheetPr>
  <dimension ref="K11:Z23"/>
  <sheetViews>
    <sheetView showOutlineSymbols="0" workbookViewId="0" topLeftCell="K11">
      <pane xSplit="1" ySplit="4" topLeftCell="L15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M20" sqref="M20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63" t="s">
        <v>107</v>
      </c>
      <c r="L11" s="81"/>
      <c r="M11" s="64" t="str">
        <f>kOrgName</f>
        <v>AbleOwl © 2008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65"/>
    </row>
    <row r="12" spans="11:26" ht="15.75">
      <c r="K12" s="66" t="s">
        <v>105</v>
      </c>
      <c r="L12" s="45"/>
      <c r="M12" s="67" t="str">
        <f>kNow</f>
        <v>23-Aug-2011 4:56 p.m. 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68"/>
    </row>
    <row r="13" spans="11:26" ht="11.25">
      <c r="K13" s="69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68"/>
    </row>
    <row r="14" spans="11:26" ht="12" thickBot="1">
      <c r="K14" s="85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72"/>
    </row>
    <row r="15" spans="11:26" ht="6" customHeight="1">
      <c r="K15" s="7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74"/>
    </row>
    <row r="16" spans="11:26" ht="11.25">
      <c r="K16" s="86" t="s">
        <v>854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4"/>
    </row>
    <row r="17" spans="11:26" ht="11.25">
      <c r="K17" s="87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74"/>
    </row>
    <row r="18" spans="11:26" ht="11.25" outlineLevel="3">
      <c r="K18" s="88" t="s">
        <v>109</v>
      </c>
      <c r="L18" s="1"/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3">
        <f>SUM(M18:X18)</f>
        <v>0</v>
      </c>
      <c r="Z18" s="74"/>
    </row>
    <row r="19" spans="11:26" ht="6" customHeight="1">
      <c r="K19" s="7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4"/>
    </row>
    <row r="20" spans="11:26" ht="11.25">
      <c r="K20" s="86" t="s">
        <v>1830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4"/>
    </row>
    <row r="21" spans="11:26" ht="11.25" outlineLevel="2">
      <c r="K21" s="87" t="s">
        <v>108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4"/>
    </row>
    <row r="22" spans="11:26" ht="11.25" outlineLevel="1">
      <c r="K22" s="88" t="s">
        <v>109</v>
      </c>
      <c r="L22" s="1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f>SUM(M22:X22)</f>
        <v>0</v>
      </c>
      <c r="Z22" s="74"/>
    </row>
    <row r="23" spans="11:26" ht="6" customHeight="1" thickBot="1"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FF00"/>
  </sheetPr>
  <dimension ref="K11:Z23"/>
  <sheetViews>
    <sheetView showOutlineSymbols="0" workbookViewId="0" topLeftCell="K11">
      <pane xSplit="1" ySplit="4" topLeftCell="L15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M20" sqref="M20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63" t="s">
        <v>110</v>
      </c>
      <c r="L11" s="81"/>
      <c r="M11" s="64" t="str">
        <f>kOrgName</f>
        <v>AbleOwl © 2008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65"/>
    </row>
    <row r="12" spans="11:26" ht="15.75">
      <c r="K12" s="66" t="s">
        <v>105</v>
      </c>
      <c r="L12" s="45"/>
      <c r="M12" s="67" t="str">
        <f>kNow</f>
        <v>23-Aug-2011 4:56 p.m. 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68"/>
    </row>
    <row r="13" spans="11:26" ht="11.25">
      <c r="K13" s="69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68"/>
    </row>
    <row r="14" spans="11:26" ht="12" thickBot="1">
      <c r="K14" s="85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72"/>
    </row>
    <row r="15" spans="11:26" ht="6" customHeight="1">
      <c r="K15" s="7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74"/>
    </row>
    <row r="16" spans="11:26" ht="11.25">
      <c r="K16" s="86" t="s">
        <v>854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4"/>
    </row>
    <row r="17" spans="11:26" ht="11.25">
      <c r="K17" s="87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74"/>
    </row>
    <row r="18" spans="11:26" ht="11.25" outlineLevel="3">
      <c r="K18" s="88" t="s">
        <v>109</v>
      </c>
      <c r="L18" s="1"/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3">
        <f>SUM(M18:X18)</f>
        <v>0</v>
      </c>
      <c r="Z18" s="74"/>
    </row>
    <row r="19" spans="11:26" ht="6" customHeight="1">
      <c r="K19" s="7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4"/>
    </row>
    <row r="20" spans="11:26" ht="11.25">
      <c r="K20" s="86" t="s">
        <v>1830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4"/>
    </row>
    <row r="21" spans="11:26" ht="11.25" outlineLevel="2">
      <c r="K21" s="87" t="s">
        <v>108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4"/>
    </row>
    <row r="22" spans="11:26" ht="11.25" outlineLevel="1">
      <c r="K22" s="88" t="s">
        <v>109</v>
      </c>
      <c r="L22" s="1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f>SUM(M22:X22)</f>
        <v>0</v>
      </c>
      <c r="Z22" s="74"/>
    </row>
    <row r="23" spans="11:26" ht="6" customHeight="1" thickBot="1"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FF00"/>
  </sheetPr>
  <dimension ref="K11:M59"/>
  <sheetViews>
    <sheetView showOutlineSymbols="0" workbookViewId="0" topLeftCell="K11">
      <pane xSplit="1" ySplit="4" topLeftCell="L15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M20" sqref="M20"/>
    </sheetView>
  </sheetViews>
  <sheetFormatPr defaultColWidth="9.33203125" defaultRowHeight="11.25" outlineLevelRow="3"/>
  <cols>
    <col min="11" max="11" width="21" style="0" customWidth="1"/>
    <col min="12" max="12" width="9.5" style="0" customWidth="1"/>
    <col min="13" max="13" width="1.83203125" style="0" customWidth="1"/>
  </cols>
  <sheetData>
    <row r="10" ht="12" thickBot="1"/>
    <row r="11" spans="11:13" ht="15.75">
      <c r="K11" s="63" t="s">
        <v>111</v>
      </c>
      <c r="L11" s="64"/>
      <c r="M11" s="65"/>
    </row>
    <row r="12" spans="11:13" ht="15.75">
      <c r="K12" s="66" t="str">
        <f>kAppName</f>
        <v>Range names for navigation, print areas and copy range.</v>
      </c>
      <c r="L12" s="67"/>
      <c r="M12" s="68"/>
    </row>
    <row r="13" spans="11:13" ht="11.25">
      <c r="K13" s="69"/>
      <c r="L13" s="45"/>
      <c r="M13" s="68"/>
    </row>
    <row r="14" spans="11:13" ht="12" thickBot="1">
      <c r="K14" s="85"/>
      <c r="L14" s="82"/>
      <c r="M14" s="72"/>
    </row>
    <row r="15" spans="11:13" ht="6" customHeight="1">
      <c r="K15" s="73"/>
      <c r="L15" s="1"/>
      <c r="M15" s="74"/>
    </row>
    <row r="16" spans="11:13" ht="11.25">
      <c r="K16" s="86" t="s">
        <v>112</v>
      </c>
      <c r="L16" s="1"/>
      <c r="M16" s="74"/>
    </row>
    <row r="17" spans="11:13" ht="11.25" outlineLevel="3">
      <c r="K17" s="52" t="s">
        <v>113</v>
      </c>
      <c r="L17" s="89">
        <v>0.055</v>
      </c>
      <c r="M17" s="74"/>
    </row>
    <row r="18" spans="11:13" ht="11.25" outlineLevel="3">
      <c r="K18" s="52" t="s">
        <v>114</v>
      </c>
      <c r="L18" s="89">
        <v>0.058</v>
      </c>
      <c r="M18" s="74"/>
    </row>
    <row r="19" spans="11:13" ht="11.25" outlineLevel="3">
      <c r="K19" s="52" t="s">
        <v>115</v>
      </c>
      <c r="L19" s="89">
        <v>0.058</v>
      </c>
      <c r="M19" s="74"/>
    </row>
    <row r="20" spans="11:13" ht="11.25" outlineLevel="3">
      <c r="K20" s="52" t="s">
        <v>116</v>
      </c>
      <c r="L20" s="89">
        <v>0.0047</v>
      </c>
      <c r="M20" s="74"/>
    </row>
    <row r="21" spans="11:13" ht="11.25" outlineLevel="3">
      <c r="K21" s="52"/>
      <c r="L21" s="89"/>
      <c r="M21" s="74"/>
    </row>
    <row r="22" spans="11:13" ht="11.25" outlineLevel="3">
      <c r="K22" s="51" t="s">
        <v>117</v>
      </c>
      <c r="L22" s="89"/>
      <c r="M22" s="74"/>
    </row>
    <row r="23" spans="11:13" ht="11.25" outlineLevel="3">
      <c r="K23" s="52">
        <v>1</v>
      </c>
      <c r="L23" s="89">
        <v>0.1</v>
      </c>
      <c r="M23" s="74"/>
    </row>
    <row r="24" spans="11:13" ht="11.25" outlineLevel="3">
      <c r="K24" s="52">
        <v>2</v>
      </c>
      <c r="L24" s="89">
        <v>0.1</v>
      </c>
      <c r="M24" s="74"/>
    </row>
    <row r="25" spans="11:13" ht="11.25" outlineLevel="3">
      <c r="K25" s="52">
        <v>3</v>
      </c>
      <c r="L25" s="89">
        <v>0.1</v>
      </c>
      <c r="M25" s="74"/>
    </row>
    <row r="26" spans="11:13" ht="11.25" outlineLevel="3">
      <c r="K26" s="52">
        <v>4</v>
      </c>
      <c r="L26" s="89">
        <v>0.1</v>
      </c>
      <c r="M26" s="74"/>
    </row>
    <row r="27" spans="11:13" ht="11.25" outlineLevel="3">
      <c r="K27" s="52">
        <v>5</v>
      </c>
      <c r="L27" s="89">
        <v>0.1</v>
      </c>
      <c r="M27" s="74"/>
    </row>
    <row r="28" spans="11:13" ht="11.25" outlineLevel="3">
      <c r="K28" s="52">
        <v>6</v>
      </c>
      <c r="L28" s="89">
        <v>0.1</v>
      </c>
      <c r="M28" s="74"/>
    </row>
    <row r="29" spans="11:13" ht="11.25" outlineLevel="3">
      <c r="K29" s="52">
        <v>7</v>
      </c>
      <c r="L29" s="89">
        <v>0.1</v>
      </c>
      <c r="M29" s="74"/>
    </row>
    <row r="30" spans="11:13" ht="11.25" outlineLevel="3">
      <c r="K30" s="52">
        <v>8</v>
      </c>
      <c r="L30" s="89">
        <v>0.1</v>
      </c>
      <c r="M30" s="74"/>
    </row>
    <row r="31" spans="11:13" ht="11.25" outlineLevel="3">
      <c r="K31" s="52">
        <v>9</v>
      </c>
      <c r="L31" s="89">
        <v>0.1</v>
      </c>
      <c r="M31" s="74"/>
    </row>
    <row r="32" spans="11:13" ht="11.25" outlineLevel="3">
      <c r="K32" s="52">
        <v>10</v>
      </c>
      <c r="L32" s="89">
        <v>0.1</v>
      </c>
      <c r="M32" s="74"/>
    </row>
    <row r="33" spans="11:13" ht="11.25" outlineLevel="3">
      <c r="K33" s="52"/>
      <c r="L33" s="89"/>
      <c r="M33" s="74"/>
    </row>
    <row r="34" spans="11:13" ht="11.25" outlineLevel="3">
      <c r="K34" s="51" t="s">
        <v>118</v>
      </c>
      <c r="L34" s="89"/>
      <c r="M34" s="74"/>
    </row>
    <row r="35" spans="11:13" ht="11.25" outlineLevel="3">
      <c r="K35" s="52">
        <v>1</v>
      </c>
      <c r="L35" s="89">
        <v>0.1</v>
      </c>
      <c r="M35" s="74"/>
    </row>
    <row r="36" spans="11:13" ht="11.25" outlineLevel="3">
      <c r="K36" s="52">
        <v>2</v>
      </c>
      <c r="L36" s="89">
        <v>0.1</v>
      </c>
      <c r="M36" s="74"/>
    </row>
    <row r="37" spans="11:13" ht="11.25" outlineLevel="3">
      <c r="K37" s="52">
        <v>3</v>
      </c>
      <c r="L37" s="89">
        <v>0.1</v>
      </c>
      <c r="M37" s="74"/>
    </row>
    <row r="38" spans="11:13" ht="11.25" outlineLevel="3">
      <c r="K38" s="52">
        <v>4</v>
      </c>
      <c r="L38" s="89">
        <v>0.1</v>
      </c>
      <c r="M38" s="74"/>
    </row>
    <row r="39" spans="11:13" ht="11.25" outlineLevel="3">
      <c r="K39" s="52">
        <v>5</v>
      </c>
      <c r="L39" s="89">
        <v>0.1</v>
      </c>
      <c r="M39" s="74"/>
    </row>
    <row r="40" spans="11:13" ht="11.25" outlineLevel="3">
      <c r="K40" s="52">
        <v>6</v>
      </c>
      <c r="L40" s="89">
        <v>0.1</v>
      </c>
      <c r="M40" s="74"/>
    </row>
    <row r="41" spans="11:13" ht="11.25" outlineLevel="3">
      <c r="K41" s="52">
        <v>7</v>
      </c>
      <c r="L41" s="89">
        <v>0.1</v>
      </c>
      <c r="M41" s="74"/>
    </row>
    <row r="42" spans="11:13" ht="11.25" outlineLevel="3">
      <c r="K42" s="52">
        <v>8</v>
      </c>
      <c r="L42" s="89">
        <v>0.1</v>
      </c>
      <c r="M42" s="74"/>
    </row>
    <row r="43" spans="11:13" ht="11.25" outlineLevel="3">
      <c r="K43" s="52">
        <v>9</v>
      </c>
      <c r="L43" s="89">
        <v>0.1</v>
      </c>
      <c r="M43" s="74"/>
    </row>
    <row r="44" spans="11:13" ht="11.25" outlineLevel="3">
      <c r="K44" s="52">
        <v>10</v>
      </c>
      <c r="L44" s="89">
        <v>0.1</v>
      </c>
      <c r="M44" s="74"/>
    </row>
    <row r="45" spans="11:13" ht="11.25" outlineLevel="3">
      <c r="K45" s="52"/>
      <c r="L45" s="89"/>
      <c r="M45" s="74"/>
    </row>
    <row r="46" spans="11:13" ht="11.25" outlineLevel="3">
      <c r="K46" s="51" t="s">
        <v>119</v>
      </c>
      <c r="L46" s="89"/>
      <c r="M46" s="74"/>
    </row>
    <row r="47" spans="11:13" ht="11.25" outlineLevel="3">
      <c r="K47" s="52">
        <v>1</v>
      </c>
      <c r="L47" s="89">
        <v>0.1</v>
      </c>
      <c r="M47" s="74"/>
    </row>
    <row r="48" spans="11:13" ht="11.25" outlineLevel="3">
      <c r="K48" s="52">
        <v>2</v>
      </c>
      <c r="L48" s="89">
        <v>0.1</v>
      </c>
      <c r="M48" s="74"/>
    </row>
    <row r="49" spans="11:13" ht="11.25" outlineLevel="3">
      <c r="K49" s="52">
        <v>3</v>
      </c>
      <c r="L49" s="89">
        <v>0.1</v>
      </c>
      <c r="M49" s="74"/>
    </row>
    <row r="50" spans="11:13" ht="11.25" outlineLevel="3">
      <c r="K50" s="52">
        <v>4</v>
      </c>
      <c r="L50" s="89">
        <v>0.1</v>
      </c>
      <c r="M50" s="74"/>
    </row>
    <row r="51" spans="11:13" ht="11.25" outlineLevel="3">
      <c r="K51" s="52">
        <v>5</v>
      </c>
      <c r="L51" s="89">
        <v>0.1</v>
      </c>
      <c r="M51" s="74"/>
    </row>
    <row r="52" spans="11:13" ht="11.25" outlineLevel="3">
      <c r="K52" s="52"/>
      <c r="L52" s="89"/>
      <c r="M52" s="74"/>
    </row>
    <row r="53" spans="11:13" ht="11.25" outlineLevel="3">
      <c r="K53" s="51" t="s">
        <v>120</v>
      </c>
      <c r="L53" s="89"/>
      <c r="M53" s="74"/>
    </row>
    <row r="54" spans="11:13" ht="11.25" outlineLevel="3">
      <c r="K54" s="52" t="s">
        <v>121</v>
      </c>
      <c r="L54" s="90">
        <v>2.341</v>
      </c>
      <c r="M54" s="74"/>
    </row>
    <row r="55" spans="11:13" ht="11.25" outlineLevel="3">
      <c r="K55" s="52" t="s">
        <v>122</v>
      </c>
      <c r="L55" s="90">
        <v>2.325</v>
      </c>
      <c r="M55" s="74"/>
    </row>
    <row r="56" spans="11:13" ht="11.25" outlineLevel="3">
      <c r="K56" s="52" t="s">
        <v>123</v>
      </c>
      <c r="L56" s="90">
        <v>2.493</v>
      </c>
      <c r="M56" s="74"/>
    </row>
    <row r="57" spans="11:13" ht="11.25" outlineLevel="3">
      <c r="K57" s="52" t="s">
        <v>124</v>
      </c>
      <c r="L57" s="90">
        <v>2.588</v>
      </c>
      <c r="M57" s="74"/>
    </row>
    <row r="58" spans="11:13" ht="11.25" outlineLevel="3">
      <c r="K58" s="52"/>
      <c r="L58" s="89"/>
      <c r="M58" s="74"/>
    </row>
    <row r="59" spans="11:13" ht="6" customHeight="1" thickBot="1">
      <c r="K59" s="78"/>
      <c r="L59" s="79"/>
      <c r="M59" s="80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AbleOwl (SEY) Ltd © 2008</dc:creator>
  <cp:keywords/>
  <dc:description/>
  <cp:lastModifiedBy>Paul</cp:lastModifiedBy>
  <cp:lastPrinted>2008-10-14T05:19:59Z</cp:lastPrinted>
  <dcterms:created xsi:type="dcterms:W3CDTF">1997-09-04T02:48:07Z</dcterms:created>
  <dcterms:modified xsi:type="dcterms:W3CDTF">2011-08-23T04:56:34Z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</Properties>
</file>